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Ł\Doktorat\Publikacje\Repozytorium\Repozytorium ostateczne dane\"/>
    </mc:Choice>
  </mc:AlternateContent>
  <xr:revisionPtr revIDLastSave="0" documentId="13_ncr:1_{E7244611-5208-4B7D-B3E8-EF3217A9EC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aw data PE_50nm" sheetId="6" r:id="rId1"/>
    <sheet name="Raw data PE_100nm" sheetId="7" r:id="rId2"/>
    <sheet name="Vmax PE_50nm" sheetId="1" r:id="rId3"/>
    <sheet name="Vmax_100 nm" sheetId="3" r:id="rId4"/>
    <sheet name="Vmax (summarized)" sheetId="5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3" l="1"/>
  <c r="C37" i="3"/>
  <c r="B37" i="3"/>
  <c r="F22" i="1"/>
  <c r="E16" i="5"/>
  <c r="E15" i="5"/>
  <c r="L16" i="5"/>
  <c r="K16" i="5"/>
  <c r="J16" i="5"/>
  <c r="I16" i="5"/>
  <c r="L15" i="5"/>
  <c r="K15" i="5"/>
  <c r="J15" i="5"/>
  <c r="I15" i="5"/>
  <c r="H15" i="5"/>
  <c r="G15" i="5"/>
  <c r="F15" i="5"/>
  <c r="F16" i="5"/>
  <c r="G16" i="5"/>
  <c r="H16" i="5"/>
  <c r="D15" i="5"/>
  <c r="G30" i="1" l="1"/>
  <c r="F30" i="1"/>
  <c r="E30" i="1"/>
  <c r="D30" i="1"/>
  <c r="C30" i="1"/>
  <c r="B30" i="1"/>
  <c r="G28" i="1"/>
  <c r="G43" i="1" s="1"/>
  <c r="F28" i="1"/>
  <c r="F43" i="1" s="1"/>
  <c r="E28" i="1"/>
  <c r="D28" i="1"/>
  <c r="C28" i="1"/>
  <c r="B28" i="1"/>
  <c r="G26" i="1"/>
  <c r="F26" i="1"/>
  <c r="E26" i="1"/>
  <c r="D26" i="1"/>
  <c r="C26" i="1"/>
  <c r="B26" i="1"/>
  <c r="G24" i="1"/>
  <c r="G39" i="1" s="1"/>
  <c r="F24" i="1"/>
  <c r="F39" i="1" s="1"/>
  <c r="E24" i="1"/>
  <c r="D24" i="1"/>
  <c r="C24" i="1"/>
  <c r="C39" i="1" s="1"/>
  <c r="B24" i="1"/>
  <c r="B39" i="1" s="1"/>
  <c r="G22" i="1"/>
  <c r="E22" i="1"/>
  <c r="D22" i="1"/>
  <c r="C22" i="1"/>
  <c r="B22" i="1"/>
  <c r="D38" i="3"/>
  <c r="D39" i="3"/>
  <c r="D40" i="3"/>
  <c r="D41" i="3"/>
  <c r="D42" i="3"/>
  <c r="D43" i="3"/>
  <c r="D44" i="3"/>
  <c r="G38" i="3"/>
  <c r="G40" i="3"/>
  <c r="G42" i="3"/>
  <c r="G43" i="3"/>
  <c r="G44" i="3"/>
  <c r="G37" i="3"/>
  <c r="F39" i="3"/>
  <c r="F40" i="3"/>
  <c r="F41" i="3"/>
  <c r="F42" i="3"/>
  <c r="F43" i="3"/>
  <c r="F44" i="3"/>
  <c r="F37" i="3"/>
  <c r="C38" i="3"/>
  <c r="C39" i="3"/>
  <c r="C40" i="3"/>
  <c r="C42" i="3"/>
  <c r="C43" i="3"/>
  <c r="B38" i="3"/>
  <c r="B39" i="3"/>
  <c r="B40" i="3"/>
  <c r="B42" i="3"/>
  <c r="B43" i="3"/>
  <c r="B44" i="3"/>
  <c r="B43" i="1" l="1"/>
  <c r="C43" i="1"/>
  <c r="E41" i="1"/>
  <c r="E45" i="1"/>
  <c r="D39" i="1"/>
  <c r="B41" i="1"/>
  <c r="F41" i="1"/>
  <c r="D43" i="1"/>
  <c r="B45" i="1"/>
  <c r="F45" i="1"/>
  <c r="D41" i="1"/>
  <c r="D45" i="1"/>
  <c r="E39" i="1"/>
  <c r="C41" i="1"/>
  <c r="G41" i="1"/>
  <c r="E43" i="1"/>
  <c r="C45" i="1"/>
  <c r="G45" i="1"/>
  <c r="G24" i="3"/>
  <c r="G26" i="3"/>
  <c r="G28" i="3"/>
  <c r="G30" i="3"/>
  <c r="C28" i="3"/>
  <c r="C30" i="3"/>
  <c r="B22" i="3"/>
  <c r="F22" i="3"/>
  <c r="B26" i="3"/>
  <c r="B24" i="3"/>
  <c r="G22" i="3"/>
  <c r="E22" i="3"/>
  <c r="D22" i="3"/>
  <c r="C22" i="3"/>
  <c r="D16" i="5"/>
  <c r="K40" i="1" l="1"/>
  <c r="J40" i="1"/>
  <c r="J38" i="1"/>
  <c r="J39" i="1"/>
  <c r="K39" i="1"/>
  <c r="K38" i="1"/>
  <c r="K41" i="1"/>
  <c r="J41" i="1"/>
  <c r="F30" i="3" l="1"/>
  <c r="E30" i="3"/>
  <c r="D30" i="3"/>
  <c r="B30" i="3"/>
  <c r="F28" i="3"/>
  <c r="D28" i="3"/>
  <c r="B28" i="3"/>
  <c r="F26" i="3"/>
  <c r="E26" i="3"/>
  <c r="D26" i="3"/>
  <c r="C26" i="3"/>
  <c r="F24" i="3"/>
  <c r="E24" i="3"/>
  <c r="D24" i="3"/>
  <c r="C24" i="3"/>
</calcChain>
</file>

<file path=xl/sharedStrings.xml><?xml version="1.0" encoding="utf-8"?>
<sst xmlns="http://schemas.openxmlformats.org/spreadsheetml/2006/main" count="502" uniqueCount="79">
  <si>
    <t>A</t>
  </si>
  <si>
    <t>B</t>
  </si>
  <si>
    <t>C</t>
  </si>
  <si>
    <t>[NPs]</t>
  </si>
  <si>
    <t>x</t>
  </si>
  <si>
    <t>Control</t>
  </si>
  <si>
    <t>D</t>
  </si>
  <si>
    <t>E</t>
  </si>
  <si>
    <t>n=6</t>
  </si>
  <si>
    <t>0.5</t>
  </si>
  <si>
    <t>0.05</t>
  </si>
  <si>
    <t>User: USER</t>
  </si>
  <si>
    <t>Path: C:\Program Files (x86)\BMG\SPECTROstar Nano\User\Data\</t>
  </si>
  <si>
    <t>Test ID: 1348</t>
  </si>
  <si>
    <t>Test Name: Amidolityczna</t>
  </si>
  <si>
    <t>Date: 06.03.2026</t>
  </si>
  <si>
    <t>Time: 16:13:04</t>
  </si>
  <si>
    <t>Absorbance</t>
  </si>
  <si>
    <t>Absorbance values are displayed as OD</t>
  </si>
  <si>
    <t>Well
Row</t>
  </si>
  <si>
    <t>Well
Col</t>
  </si>
  <si>
    <t>Content</t>
  </si>
  <si>
    <t>Raw Data (415)</t>
  </si>
  <si>
    <t>Blank corrected based on Raw Data (415)</t>
  </si>
  <si>
    <t>Maximum of slope (rising) in Range 1 based on Blank corrected (415)</t>
  </si>
  <si>
    <t>Time</t>
  </si>
  <si>
    <t xml:space="preserve">0 min </t>
  </si>
  <si>
    <t>Blank B</t>
  </si>
  <si>
    <t>F</t>
  </si>
  <si>
    <t>ID1: uPA_PE50nm_A</t>
  </si>
  <si>
    <t>Test ID: 1349</t>
  </si>
  <si>
    <t>Time: 16:34:33</t>
  </si>
  <si>
    <t>ID1: uPA_PE50nm_B</t>
  </si>
  <si>
    <t>Test ID: 1350</t>
  </si>
  <si>
    <t>Time: 16:55:47</t>
  </si>
  <si>
    <t>ID1: uPA_PE50nm_C</t>
  </si>
  <si>
    <t>Test ID: 1420</t>
  </si>
  <si>
    <t>Test Name: uPa</t>
  </si>
  <si>
    <t>Date: 14.04.2026</t>
  </si>
  <si>
    <t>Time: 11:13:27</t>
  </si>
  <si>
    <t>ID1: uPA_PE50nm_D</t>
  </si>
  <si>
    <t>Test ID: 1423</t>
  </si>
  <si>
    <t>Time: 12:06:19</t>
  </si>
  <si>
    <t>ID1: uPA_PE50nm_E</t>
  </si>
  <si>
    <t>Vmax</t>
  </si>
  <si>
    <t>Test ID: 1424</t>
  </si>
  <si>
    <t>Time: 12:45:02</t>
  </si>
  <si>
    <t>ID1: uPA_PE50nm_F</t>
  </si>
  <si>
    <t>Raw data</t>
  </si>
  <si>
    <t>Average</t>
  </si>
  <si>
    <t>Test ID: 1351</t>
  </si>
  <si>
    <t>Time: 17:17:45</t>
  </si>
  <si>
    <t>ID1: uPA_PE100nm_A</t>
  </si>
  <si>
    <t>Test ID: 1352</t>
  </si>
  <si>
    <t>Time: 17:40:51</t>
  </si>
  <si>
    <t>ID1: uPA_PE100nm_B</t>
  </si>
  <si>
    <t>Test ID: 1353</t>
  </si>
  <si>
    <t>Time: 18:00:10</t>
  </si>
  <si>
    <t>ID1: uPA_PE100nm_C</t>
  </si>
  <si>
    <t>Test ID: 1356</t>
  </si>
  <si>
    <t>Date: 09.03.2026</t>
  </si>
  <si>
    <t>Time: 12:45:55</t>
  </si>
  <si>
    <t>ID1: uPA_PE100nm_D</t>
  </si>
  <si>
    <t>Test ID: 1355</t>
  </si>
  <si>
    <t>Time: 12:20:37</t>
  </si>
  <si>
    <t>ID1: uPA_PE100nm_E</t>
  </si>
  <si>
    <t>Test ID: 1357</t>
  </si>
  <si>
    <t>Time: 13:18:37</t>
  </si>
  <si>
    <t>ID1: uPA_PE100nm_F</t>
  </si>
  <si>
    <r>
      <t>NPs [</t>
    </r>
    <r>
      <rPr>
        <b/>
        <sz val="9"/>
        <color theme="1"/>
        <rFont val="Calibri"/>
        <family val="2"/>
        <charset val="238"/>
      </rPr>
      <t>µ</t>
    </r>
    <r>
      <rPr>
        <b/>
        <sz val="9"/>
        <color theme="1"/>
        <rFont val="Calibri"/>
        <family val="2"/>
        <charset val="238"/>
        <scheme val="minor"/>
      </rPr>
      <t>g/mL]</t>
    </r>
  </si>
  <si>
    <t>NPs [µg/mL]</t>
  </si>
  <si>
    <t>% of Cotnrol</t>
  </si>
  <si>
    <t>Aaverage</t>
  </si>
  <si>
    <t>% of Control</t>
  </si>
  <si>
    <r>
      <t>NPs [</t>
    </r>
    <r>
      <rPr>
        <b/>
        <sz val="9"/>
        <rFont val="Calibri"/>
        <family val="2"/>
        <charset val="238"/>
      </rPr>
      <t>µ</t>
    </r>
    <r>
      <rPr>
        <b/>
        <sz val="9"/>
        <rFont val="Calibri"/>
        <family val="2"/>
        <charset val="238"/>
        <scheme val="minor"/>
      </rPr>
      <t>g/mL]</t>
    </r>
  </si>
  <si>
    <r>
      <rPr>
        <b/>
        <sz val="11"/>
        <rFont val="Aptos Narrow"/>
        <family val="2"/>
      </rPr>
      <t>±</t>
    </r>
    <r>
      <rPr>
        <b/>
        <sz val="11"/>
        <rFont val="Calibri"/>
        <family val="2"/>
        <charset val="238"/>
        <scheme val="minor"/>
      </rPr>
      <t>SD</t>
    </r>
  </si>
  <si>
    <t>CTRL</t>
  </si>
  <si>
    <r>
      <t xml:space="preserve">PE </t>
    </r>
    <r>
      <rPr>
        <b/>
        <sz val="12"/>
        <color theme="1"/>
        <rFont val="Times New Roman"/>
        <family val="1"/>
        <charset val="238"/>
      </rPr>
      <t>⁓</t>
    </r>
    <r>
      <rPr>
        <b/>
        <sz val="12"/>
        <color theme="1"/>
        <rFont val="Calibri"/>
        <family val="2"/>
        <charset val="238"/>
        <scheme val="minor"/>
      </rPr>
      <t xml:space="preserve"> 100 nm</t>
    </r>
  </si>
  <si>
    <t>PE ⁓ 50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</si>
</sst>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charset val="238"/>
    </font>
    <font>
      <sz val="10"/>
      <color indexed="10"/>
      <name val="Arial"/>
      <charset val="238"/>
    </font>
    <font>
      <b/>
      <sz val="16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0"/>
      <color indexed="8"/>
      <name val="Arial"/>
      <charset val="238"/>
    </font>
    <font>
      <b/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b/>
      <sz val="14"/>
      <name val="Calibri"/>
      <family val="2"/>
      <charset val="238"/>
      <scheme val="minor"/>
    </font>
    <font>
      <b/>
      <sz val="11"/>
      <name val="Aptos Narrow"/>
      <family val="2"/>
    </font>
    <font>
      <b/>
      <sz val="12"/>
      <color theme="1"/>
      <name val="Times New Roman"/>
      <family val="1"/>
      <charset val="238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11" fillId="0" borderId="0"/>
    <xf numFmtId="0" fontId="11" fillId="0" borderId="0"/>
    <xf numFmtId="0" fontId="9" fillId="0" borderId="0"/>
  </cellStyleXfs>
  <cellXfs count="7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right"/>
    </xf>
    <xf numFmtId="0" fontId="3" fillId="0" borderId="0" xfId="0" applyFont="1"/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8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0" fillId="0" borderId="3" xfId="0" applyBorder="1" applyAlignment="1">
      <alignment horizontal="right"/>
    </xf>
    <xf numFmtId="165" fontId="10" fillId="0" borderId="0" xfId="1" applyNumberFormat="1" applyFont="1" applyAlignment="1">
      <alignment horizontal="right" vertical="center"/>
    </xf>
    <xf numFmtId="165" fontId="12" fillId="0" borderId="0" xfId="2" applyNumberFormat="1" applyFont="1" applyAlignment="1">
      <alignment horizontal="right" vertical="center"/>
    </xf>
    <xf numFmtId="0" fontId="1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14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165" fontId="17" fillId="0" borderId="0" xfId="3" applyNumberFormat="1" applyFont="1" applyAlignment="1">
      <alignment horizontal="right" vertical="center"/>
    </xf>
    <xf numFmtId="165" fontId="12" fillId="0" borderId="0" xfId="3" applyNumberFormat="1" applyFont="1" applyAlignment="1">
      <alignment horizontal="right" vertical="center"/>
    </xf>
    <xf numFmtId="165" fontId="10" fillId="0" borderId="0" xfId="4" applyNumberFormat="1" applyFont="1" applyAlignment="1">
      <alignment horizontal="right" vertic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 applyAlignment="1">
      <alignment horizontal="center"/>
    </xf>
    <xf numFmtId="0" fontId="3" fillId="0" borderId="14" xfId="0" applyFont="1" applyBorder="1"/>
    <xf numFmtId="0" fontId="7" fillId="0" borderId="3" xfId="0" applyFont="1" applyBorder="1" applyAlignment="1">
      <alignment horizontal="right"/>
    </xf>
    <xf numFmtId="0" fontId="7" fillId="0" borderId="0" xfId="0" applyFont="1"/>
    <xf numFmtId="0" fontId="3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right"/>
    </xf>
    <xf numFmtId="0" fontId="18" fillId="0" borderId="0" xfId="0" applyFont="1"/>
    <xf numFmtId="164" fontId="7" fillId="0" borderId="3" xfId="0" applyNumberFormat="1" applyFont="1" applyBorder="1" applyAlignment="1">
      <alignment horizontal="right"/>
    </xf>
    <xf numFmtId="0" fontId="18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165" fontId="9" fillId="0" borderId="0" xfId="3" applyNumberFormat="1" applyFont="1" applyAlignment="1">
      <alignment horizontal="right" vertical="center"/>
    </xf>
    <xf numFmtId="0" fontId="6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6" fillId="0" borderId="3" xfId="0" applyFont="1" applyBorder="1" applyAlignment="1">
      <alignment horizontal="right"/>
    </xf>
    <xf numFmtId="0" fontId="18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13" xfId="0" applyFont="1" applyFill="1" applyBorder="1" applyAlignment="1">
      <alignment horizontal="center"/>
    </xf>
    <xf numFmtId="0" fontId="18" fillId="2" borderId="0" xfId="0" applyFont="1" applyFill="1"/>
    <xf numFmtId="0" fontId="18" fillId="2" borderId="0" xfId="0" applyFont="1" applyFill="1" applyAlignment="1">
      <alignment horizontal="center"/>
    </xf>
    <xf numFmtId="1" fontId="18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 vertical="top"/>
    </xf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1" fontId="3" fillId="2" borderId="0" xfId="0" applyNumberFormat="1" applyFont="1" applyFill="1" applyAlignment="1">
      <alignment horizontal="center"/>
    </xf>
    <xf numFmtId="0" fontId="18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4" fillId="0" borderId="0" xfId="0" applyFont="1" applyAlignment="1">
      <alignment horizontal="center"/>
    </xf>
  </cellXfs>
  <cellStyles count="5">
    <cellStyle name="Normalny" xfId="0" builtinId="0"/>
    <cellStyle name="Normalny_Vmax" xfId="1" xr:uid="{00000000-0005-0000-0000-000000000000}"/>
    <cellStyle name="Normalny_Vmax_1" xfId="2" xr:uid="{00000000-0005-0000-0000-000001000000}"/>
    <cellStyle name="Normalny_VmaxPE50" xfId="3" xr:uid="{A485C906-530D-4240-8A87-31E6A5873BD6}"/>
    <cellStyle name="Normalny_Zbiorczy Vmax" xfId="4" xr:uid="{3B8C168A-14FC-432C-A71A-67BB39B3B10C}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674529981965028"/>
          <c:y val="3.9962559411711951E-2"/>
          <c:w val="0.81392418024419766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3F7-40AB-BD3E-00E47489006E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73F7-40AB-BD3E-00E47489006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3F7-40AB-BD3E-00E47489006E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3F7-40AB-BD3E-00E47489006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3F7-40AB-BD3E-00E47489006E}"/>
              </c:ext>
            </c:extLst>
          </c:dPt>
          <c:errBars>
            <c:errBarType val="both"/>
            <c:errValType val="cust"/>
            <c:noEndCap val="0"/>
            <c:plus>
              <c:numRef>
                <c:f>[1]VmaxPE50!$P$48:$P$52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10.755675789112592</c:v>
                  </c:pt>
                  <c:pt idx="2">
                    <c:v>12.057962476704976</c:v>
                  </c:pt>
                  <c:pt idx="3">
                    <c:v>13.525453151381527</c:v>
                  </c:pt>
                  <c:pt idx="4">
                    <c:v>30.93546806594604</c:v>
                  </c:pt>
                </c:numCache>
              </c:numRef>
            </c:plus>
            <c:minus>
              <c:numRef>
                <c:f>[1]VmaxPE50!$P$48:$P$52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10.755675789112592</c:v>
                  </c:pt>
                  <c:pt idx="2">
                    <c:v>12.057962476704976</c:v>
                  </c:pt>
                  <c:pt idx="3">
                    <c:v>13.525453151381527</c:v>
                  </c:pt>
                  <c:pt idx="4">
                    <c:v>30.93546806594604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'Vmax PE_50nm'!$I$37:$I$41</c:f>
              <c:strCache>
                <c:ptCount val="5"/>
                <c:pt idx="0">
                  <c:v>Control</c:v>
                </c:pt>
                <c:pt idx="1">
                  <c:v>0.05</c:v>
                </c:pt>
                <c:pt idx="2">
                  <c:v>0.5</c:v>
                </c:pt>
                <c:pt idx="3">
                  <c:v>5</c:v>
                </c:pt>
                <c:pt idx="4">
                  <c:v>50</c:v>
                </c:pt>
              </c:strCache>
            </c:strRef>
          </c:cat>
          <c:val>
            <c:numRef>
              <c:f>'Vmax PE_50nm'!$J$37:$J$41</c:f>
              <c:numCache>
                <c:formatCode>0.00</c:formatCode>
                <c:ptCount val="5"/>
                <c:pt idx="0">
                  <c:v>100</c:v>
                </c:pt>
                <c:pt idx="1">
                  <c:v>96.044062329256505</c:v>
                </c:pt>
                <c:pt idx="2">
                  <c:v>117.8269799240673</c:v>
                </c:pt>
                <c:pt idx="3">
                  <c:v>141.25020051415683</c:v>
                </c:pt>
                <c:pt idx="4">
                  <c:v>168.53504532145308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F7-40AB-BD3E-00E4748900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7"/>
        <c:axId val="550170736"/>
        <c:axId val="550168576"/>
      </c:barChart>
      <c:catAx>
        <c:axId val="5501707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800" b="1" i="0" u="none" strike="noStrike" kern="1200" baseline="0">
                    <a:solidFill>
                      <a:schemeClr val="tx1"/>
                    </a:solidFill>
                  </a:rPr>
                  <a:t>Concentration of polyethylene </a:t>
                </a:r>
                <a:r>
                  <a:rPr lang="pl-PL" sz="1800" b="1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⁓ </a:t>
                </a:r>
                <a:r>
                  <a:rPr lang="pl-PL" sz="1800" b="1" i="0" u="none" strike="noStrike" kern="1200" baseline="0">
                    <a:solidFill>
                      <a:schemeClr val="tx1"/>
                    </a:solidFill>
                  </a:rPr>
                  <a:t>50nm [µg/mL]</a:t>
                </a:r>
              </a:p>
            </c:rich>
          </c:tx>
          <c:layout>
            <c:manualLayout>
              <c:xMode val="edge"/>
              <c:yMode val="edge"/>
              <c:x val="0.26838070725156671"/>
              <c:y val="0.9274296027262128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550168576"/>
        <c:crosses val="autoZero"/>
        <c:auto val="1"/>
        <c:lblAlgn val="ctr"/>
        <c:lblOffset val="100"/>
        <c:noMultiLvlLbl val="0"/>
      </c:catAx>
      <c:valAx>
        <c:axId val="550168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pl-PL"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rPr>
                  <a:t>Vmax (%)</a:t>
                </a:r>
              </a:p>
            </c:rich>
          </c:tx>
          <c:layout>
            <c:manualLayout>
              <c:xMode val="edge"/>
              <c:yMode val="edge"/>
              <c:x val="1.1838651689540311E-2"/>
              <c:y val="0.29479722801920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pl-PL" sz="18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550170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F6E2-4E4E-97B8-70193FEB434E}"/>
              </c:ext>
            </c:extLst>
          </c:dPt>
          <c:errBars>
            <c:errBarType val="both"/>
            <c:errValType val="cust"/>
            <c:noEndCap val="0"/>
            <c:plus>
              <c:numRef>
                <c:f>'Vmax_100 nm'!$K$36:$K$40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12.976278076599293</c:v>
                  </c:pt>
                  <c:pt idx="2">
                    <c:v>17.689544272450476</c:v>
                  </c:pt>
                  <c:pt idx="3">
                    <c:v>7.6338987024430125</c:v>
                  </c:pt>
                  <c:pt idx="4">
                    <c:v>9.908132879478277</c:v>
                  </c:pt>
                </c:numCache>
              </c:numRef>
            </c:plus>
            <c:minus>
              <c:numRef>
                <c:f>'Vmax_100 nm'!$K$36:$K$40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12.976278076599293</c:v>
                  </c:pt>
                  <c:pt idx="2">
                    <c:v>17.689544272450476</c:v>
                  </c:pt>
                  <c:pt idx="3">
                    <c:v>7.6338987024430125</c:v>
                  </c:pt>
                  <c:pt idx="4">
                    <c:v>9.908132879478277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'Vmax_100 nm'!$I$36:$I$40</c:f>
              <c:strCache>
                <c:ptCount val="5"/>
                <c:pt idx="0">
                  <c:v>Control</c:v>
                </c:pt>
                <c:pt idx="1">
                  <c:v>0.05</c:v>
                </c:pt>
                <c:pt idx="2">
                  <c:v>0.5</c:v>
                </c:pt>
                <c:pt idx="3">
                  <c:v>5</c:v>
                </c:pt>
                <c:pt idx="4">
                  <c:v>50</c:v>
                </c:pt>
              </c:strCache>
            </c:strRef>
          </c:cat>
          <c:val>
            <c:numRef>
              <c:f>'Vmax_100 nm'!$J$36:$J$40</c:f>
              <c:numCache>
                <c:formatCode>0.00</c:formatCode>
                <c:ptCount val="5"/>
                <c:pt idx="0">
                  <c:v>100</c:v>
                </c:pt>
                <c:pt idx="1">
                  <c:v>87.470254728487603</c:v>
                </c:pt>
                <c:pt idx="2">
                  <c:v>96.34805701997503</c:v>
                </c:pt>
                <c:pt idx="3">
                  <c:v>105.37440478600202</c:v>
                </c:pt>
                <c:pt idx="4">
                  <c:v>111.08839174702322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ED-4EA9-B137-A8FA2B4614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7"/>
        <c:axId val="1718688799"/>
        <c:axId val="1718680479"/>
      </c:barChart>
      <c:catAx>
        <c:axId val="17186887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800" b="1" i="0" u="none" strike="noStrike" kern="1200" baseline="0">
                    <a:solidFill>
                      <a:schemeClr val="tx1"/>
                    </a:solidFill>
                  </a:rPr>
                  <a:t>Concentration of polyethylene </a:t>
                </a:r>
                <a:r>
                  <a:rPr lang="pl-PL" sz="1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⁓ </a:t>
                </a:r>
                <a:r>
                  <a:rPr lang="pl-PL" sz="1800" b="1" i="0" u="none" strike="noStrike" kern="1200" baseline="0">
                    <a:solidFill>
                      <a:schemeClr val="tx1"/>
                    </a:solidFill>
                  </a:rPr>
                  <a:t>100nm [µg/mL]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718680479"/>
        <c:crosses val="autoZero"/>
        <c:auto val="1"/>
        <c:lblAlgn val="ctr"/>
        <c:lblOffset val="100"/>
        <c:noMultiLvlLbl val="0"/>
      </c:catAx>
      <c:valAx>
        <c:axId val="1718680479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800" b="1">
                    <a:solidFill>
                      <a:sysClr val="windowText" lastClr="000000"/>
                    </a:solidFill>
                  </a:rPr>
                  <a:t>Vmax (%)</a:t>
                </a:r>
              </a:p>
            </c:rich>
          </c:tx>
          <c:layout>
            <c:manualLayout>
              <c:xMode val="edge"/>
              <c:yMode val="edge"/>
              <c:x val="2.1959459459459461E-2"/>
              <c:y val="0.326937667059052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pl-PL"/>
            </a:p>
          </c:txPr>
        </c:title>
        <c:numFmt formatCode="General" sourceLinked="0"/>
        <c:majorTickMark val="out"/>
        <c:minorTickMark val="none"/>
        <c:tickLblPos val="nextTo"/>
        <c:spPr>
          <a:solidFill>
            <a:sysClr val="window" lastClr="FFFFFF"/>
          </a:solidFill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7186887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605678178221982"/>
          <c:y val="5.7311295469775682E-2"/>
          <c:w val="0.8530545782694352"/>
          <c:h val="0.71309009977538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C5E9-4D97-B41B-99CE6541F88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0BD8-4A3E-8F7F-5B53EC31668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BD8-4A3E-8F7F-5B53EC316681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0BD8-4A3E-8F7F-5B53EC316681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BD8-4A3E-8F7F-5B53EC316681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C5E9-4D97-B41B-99CE6541F889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5E9-4D97-B41B-99CE6541F88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5E9-4D97-B41B-99CE6541F889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2">
                  <a:lumMod val="75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5E9-4D97-B41B-99CE6541F889}"/>
              </c:ext>
            </c:extLst>
          </c:dPt>
          <c:errBars>
            <c:errBarType val="both"/>
            <c:errValType val="cust"/>
            <c:noEndCap val="0"/>
            <c:plus>
              <c:numRef>
                <c:f>'Vmax (summarized)'!$D$16:$M$16</c:f>
                <c:numCache>
                  <c:formatCode>General</c:formatCode>
                  <c:ptCount val="10"/>
                  <c:pt idx="0">
                    <c:v>0</c:v>
                  </c:pt>
                  <c:pt idx="1">
                    <c:v>16.029717812611356</c:v>
                  </c:pt>
                  <c:pt idx="2">
                    <c:v>23.563839882516742</c:v>
                  </c:pt>
                  <c:pt idx="3">
                    <c:v>32.98064482075425</c:v>
                  </c:pt>
                  <c:pt idx="4">
                    <c:v>31.927357617988893</c:v>
                  </c:pt>
                  <c:pt idx="5">
                    <c:v>12.976278076599293</c:v>
                  </c:pt>
                  <c:pt idx="6">
                    <c:v>17.689544272450476</c:v>
                  </c:pt>
                  <c:pt idx="7">
                    <c:v>7.6338987024430125</c:v>
                  </c:pt>
                  <c:pt idx="8">
                    <c:v>9.908132879478277</c:v>
                  </c:pt>
                </c:numCache>
              </c:numRef>
            </c:plus>
            <c:minus>
              <c:numRef>
                <c:f>'Vmax (summarized)'!$D$16:$M$16</c:f>
                <c:numCache>
                  <c:formatCode>General</c:formatCode>
                  <c:ptCount val="10"/>
                  <c:pt idx="0">
                    <c:v>0</c:v>
                  </c:pt>
                  <c:pt idx="1">
                    <c:v>16.029717812611356</c:v>
                  </c:pt>
                  <c:pt idx="2">
                    <c:v>23.563839882516742</c:v>
                  </c:pt>
                  <c:pt idx="3">
                    <c:v>32.98064482075425</c:v>
                  </c:pt>
                  <c:pt idx="4">
                    <c:v>31.927357617988893</c:v>
                  </c:pt>
                  <c:pt idx="5">
                    <c:v>12.976278076599293</c:v>
                  </c:pt>
                  <c:pt idx="6">
                    <c:v>17.689544272450476</c:v>
                  </c:pt>
                  <c:pt idx="7">
                    <c:v>7.6338987024430125</c:v>
                  </c:pt>
                  <c:pt idx="8">
                    <c:v>9.908132879478277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'Vmax (summarized)'!$D$13:$L$14</c:f>
              <c:multiLvlStrCache>
                <c:ptCount val="9"/>
                <c:lvl>
                  <c:pt idx="1">
                    <c:v>0.05</c:v>
                  </c:pt>
                  <c:pt idx="2">
                    <c:v>0.5</c:v>
                  </c:pt>
                  <c:pt idx="3">
                    <c:v>5</c:v>
                  </c:pt>
                  <c:pt idx="4">
                    <c:v>50</c:v>
                  </c:pt>
                  <c:pt idx="5">
                    <c:v>0.05</c:v>
                  </c:pt>
                  <c:pt idx="6">
                    <c:v>0.5</c:v>
                  </c:pt>
                  <c:pt idx="7">
                    <c:v>5</c:v>
                  </c:pt>
                  <c:pt idx="8">
                    <c:v>50</c:v>
                  </c:pt>
                </c:lvl>
                <c:lvl>
                  <c:pt idx="0">
                    <c:v>Control</c:v>
                  </c:pt>
                  <c:pt idx="1">
                    <c:v>PE ⁓ 50 nm</c:v>
                  </c:pt>
                  <c:pt idx="5">
                    <c:v>PE ⁓ 100 nm</c:v>
                  </c:pt>
                </c:lvl>
              </c:multiLvlStrCache>
            </c:multiLvlStrRef>
          </c:cat>
          <c:val>
            <c:numRef>
              <c:f>'Vmax (summarized)'!$D$15:$L$15</c:f>
              <c:numCache>
                <c:formatCode>0.00</c:formatCode>
                <c:ptCount val="9"/>
                <c:pt idx="0">
                  <c:v>100</c:v>
                </c:pt>
                <c:pt idx="1">
                  <c:v>96.044062329256505</c:v>
                </c:pt>
                <c:pt idx="2">
                  <c:v>117.8269799240673</c:v>
                </c:pt>
                <c:pt idx="3">
                  <c:v>141.25020051415683</c:v>
                </c:pt>
                <c:pt idx="4">
                  <c:v>168.53504532145308</c:v>
                </c:pt>
                <c:pt idx="5">
                  <c:v>87.470254728487632</c:v>
                </c:pt>
                <c:pt idx="6">
                  <c:v>96.34805701997503</c:v>
                </c:pt>
                <c:pt idx="7">
                  <c:v>105.37440478600202</c:v>
                </c:pt>
                <c:pt idx="8">
                  <c:v>111.08839174702322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BD8-4A3E-8F7F-5B53EC316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7"/>
        <c:axId val="758443256"/>
        <c:axId val="758443616"/>
      </c:barChart>
      <c:catAx>
        <c:axId val="7584432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Times New Roman" panose="02020603050405020304" pitchFamily="18" charset="0"/>
                  </a:defRPr>
                </a:pPr>
                <a:r>
                  <a:rPr lang="pl-PL" sz="1800">
                    <a:latin typeface="+mn-lt"/>
                  </a:rPr>
                  <a:t>Concentration of nanoparticles [µg/mL]</a:t>
                </a:r>
              </a:p>
            </c:rich>
          </c:tx>
          <c:layout>
            <c:manualLayout>
              <c:xMode val="edge"/>
              <c:yMode val="edge"/>
              <c:x val="0.38854426182321716"/>
              <c:y val="0.918625221693030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Times New Roman" panose="02020603050405020304" pitchFamily="18" charset="0"/>
                </a:defRPr>
              </a:pPr>
              <a:endParaRPr lang="pl-P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758443616"/>
        <c:crosses val="autoZero"/>
        <c:auto val="1"/>
        <c:lblAlgn val="ctr"/>
        <c:lblOffset val="100"/>
        <c:tickMarkSkip val="1"/>
        <c:noMultiLvlLbl val="0"/>
      </c:catAx>
      <c:valAx>
        <c:axId val="75844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sz="1800" b="1" i="0" u="none" strike="noStrike" kern="1200" baseline="0">
                    <a:solidFill>
                      <a:sysClr val="windowText" lastClr="000000"/>
                    </a:solidFill>
                    <a:latin typeface="Calibri "/>
                    <a:ea typeface="+mn-ea"/>
                    <a:cs typeface="Times New Roman" panose="02020603050405020304" pitchFamily="18" charset="0"/>
                  </a:defRPr>
                </a:pPr>
                <a:r>
                  <a:rPr lang="pl-PL" sz="1800">
                    <a:latin typeface="Calibri "/>
                  </a:rPr>
                  <a:t>Vmax</a:t>
                </a:r>
                <a:r>
                  <a:rPr lang="pl-PL" sz="1800" baseline="0">
                    <a:latin typeface="Calibri "/>
                  </a:rPr>
                  <a:t> of u-PA inducted plasmin activity</a:t>
                </a:r>
                <a:r>
                  <a:rPr lang="pl-PL" sz="1800">
                    <a:latin typeface="Calibri "/>
                  </a:rPr>
                  <a:t> (%)</a:t>
                </a:r>
              </a:p>
            </c:rich>
          </c:tx>
          <c:layout>
            <c:manualLayout>
              <c:xMode val="edge"/>
              <c:yMode val="edge"/>
              <c:x val="2.9527692821861531E-2"/>
              <c:y val="6.451603099735632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sz="1800" b="1" i="0" u="none" strike="noStrike" kern="1200" baseline="0">
                  <a:solidFill>
                    <a:sysClr val="windowText" lastClr="000000"/>
                  </a:solidFill>
                  <a:latin typeface="Calibri "/>
                  <a:ea typeface="+mn-ea"/>
                  <a:cs typeface="Times New Roman" panose="02020603050405020304" pitchFamily="18" charset="0"/>
                </a:defRPr>
              </a:pPr>
              <a:endParaRPr lang="pl-PL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endParaRPr lang="pl-PL"/>
          </a:p>
        </c:txPr>
        <c:crossAx val="758443256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2000" b="1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1082688</xdr:colOff>
      <xdr:row>48</xdr:row>
      <xdr:rowOff>106271</xdr:rowOff>
    </xdr:from>
    <xdr:to>
      <xdr:col>13</xdr:col>
      <xdr:colOff>484377</xdr:colOff>
      <xdr:row>72</xdr:row>
      <xdr:rowOff>10409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3964B3A0-DDED-4B24-8CCF-7FEB33583E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626071</xdr:colOff>
      <xdr:row>46</xdr:row>
      <xdr:rowOff>131154</xdr:rowOff>
    </xdr:from>
    <xdr:to>
      <xdr:col>13</xdr:col>
      <xdr:colOff>90198</xdr:colOff>
      <xdr:row>70</xdr:row>
      <xdr:rowOff>110532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489522</xdr:colOff>
      <xdr:row>19</xdr:row>
      <xdr:rowOff>13137</xdr:rowOff>
    </xdr:from>
    <xdr:to>
      <xdr:col>17</xdr:col>
      <xdr:colOff>13137</xdr:colOff>
      <xdr:row>49</xdr:row>
      <xdr:rowOff>13137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D9E864FE-0423-425E-9B39-63387E962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Pliki%20zbiorcze%20do%20publikacji/uPA_plik%20zbiorczy.1xlsx.xlsx" TargetMode="External"/><Relationship Id="rId2" Type="http://schemas.openxmlformats.org/officeDocument/2006/relationships/externalLinkPath" Target="file:///C:\U&#321;\Doktorat\Publikacje\Pliki%20zbiorcze%20do%20publikacji\uPA_plik%20zbiorczy.1xlsx.xlsx" TargetMode="External"/><Relationship Id="rId1" Type="http://schemas.openxmlformats.org/officeDocument/2006/relationships/externalLinkPath" Target="/U&#321;/Doktorat/Publikacje/Pliki%20zbiorcze%20do%20publikacji/uPA_plik%20zbiorczy.1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Zbiorczy Vmax"/>
      <sheetName val="VmaxPE50"/>
      <sheetName val="Vmax130"/>
      <sheetName val="VmaxPET"/>
    </sheetNames>
    <sheetDataSet>
      <sheetData sheetId="0"/>
      <sheetData sheetId="1">
        <row r="48">
          <cell r="P48">
            <v>0</v>
          </cell>
        </row>
        <row r="49">
          <cell r="P49">
            <v>10.755675789112592</v>
          </cell>
        </row>
        <row r="50">
          <cell r="P50">
            <v>12.057962476704976</v>
          </cell>
        </row>
        <row r="51">
          <cell r="P51">
            <v>13.525453151381527</v>
          </cell>
        </row>
        <row r="52">
          <cell r="P52">
            <v>30.93546806594604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50200-6A36-4AC1-AFA7-4F93E14407C0}">
  <dimension ref="A1:G154"/>
  <sheetViews>
    <sheetView tabSelected="1" zoomScale="75" zoomScaleNormal="75" workbookViewId="0">
      <selection activeCell="P146" sqref="P146"/>
    </sheetView>
  </sheetViews>
  <sheetFormatPr defaultRowHeight="14.4" x14ac:dyDescent="0.3"/>
  <cols>
    <col min="6" max="6" width="10.6640625" customWidth="1"/>
  </cols>
  <sheetData>
    <row r="1" spans="1:7" x14ac:dyDescent="0.3">
      <c r="A1" t="s">
        <v>11</v>
      </c>
    </row>
    <row r="2" spans="1:7" x14ac:dyDescent="0.3">
      <c r="A2" t="s">
        <v>12</v>
      </c>
    </row>
    <row r="3" spans="1:7" x14ac:dyDescent="0.3">
      <c r="A3" t="s">
        <v>13</v>
      </c>
    </row>
    <row r="4" spans="1:7" x14ac:dyDescent="0.3">
      <c r="A4" t="s">
        <v>14</v>
      </c>
    </row>
    <row r="5" spans="1:7" x14ac:dyDescent="0.3">
      <c r="A5" t="s">
        <v>15</v>
      </c>
    </row>
    <row r="6" spans="1:7" x14ac:dyDescent="0.3">
      <c r="A6" t="s">
        <v>16</v>
      </c>
    </row>
    <row r="7" spans="1:7" x14ac:dyDescent="0.3">
      <c r="A7" t="s">
        <v>29</v>
      </c>
    </row>
    <row r="8" spans="1:7" x14ac:dyDescent="0.3">
      <c r="A8" t="s">
        <v>17</v>
      </c>
      <c r="D8" t="s">
        <v>18</v>
      </c>
    </row>
    <row r="10" spans="1:7" x14ac:dyDescent="0.3">
      <c r="F10" s="41" t="s">
        <v>44</v>
      </c>
    </row>
    <row r="11" spans="1:7" ht="115.8" thickBot="1" x14ac:dyDescent="0.35">
      <c r="A11" s="29" t="s">
        <v>19</v>
      </c>
      <c r="B11" s="30" t="s">
        <v>20</v>
      </c>
      <c r="C11" s="31" t="s">
        <v>21</v>
      </c>
      <c r="D11" s="29" t="s">
        <v>22</v>
      </c>
      <c r="E11" s="30" t="s">
        <v>23</v>
      </c>
      <c r="F11" s="32" t="s">
        <v>24</v>
      </c>
    </row>
    <row r="12" spans="1:7" x14ac:dyDescent="0.3">
      <c r="A12" s="33"/>
      <c r="B12" s="34"/>
      <c r="C12" s="45" t="s">
        <v>25</v>
      </c>
      <c r="D12" s="33" t="s">
        <v>26</v>
      </c>
      <c r="E12" s="35" t="s">
        <v>26</v>
      </c>
      <c r="F12" s="36"/>
    </row>
    <row r="13" spans="1:7" x14ac:dyDescent="0.3">
      <c r="A13" s="37" t="s">
        <v>2</v>
      </c>
      <c r="B13" s="38">
        <v>1</v>
      </c>
      <c r="C13" s="44" t="s">
        <v>27</v>
      </c>
      <c r="D13" s="37">
        <v>5.0999999999999997E-2</v>
      </c>
      <c r="E13" s="3"/>
      <c r="F13" s="42"/>
      <c r="G13" s="43"/>
    </row>
    <row r="14" spans="1:7" x14ac:dyDescent="0.3">
      <c r="A14" s="37" t="s">
        <v>2</v>
      </c>
      <c r="B14" s="38">
        <v>2</v>
      </c>
      <c r="C14" s="44" t="s">
        <v>5</v>
      </c>
      <c r="D14" s="37">
        <v>8.6999999999999994E-2</v>
      </c>
      <c r="E14" s="3">
        <v>3.5999999999999997E-2</v>
      </c>
      <c r="F14" s="42">
        <v>0.41199999999999998</v>
      </c>
      <c r="G14" s="43"/>
    </row>
    <row r="15" spans="1:7" x14ac:dyDescent="0.3">
      <c r="A15" s="37" t="s">
        <v>2</v>
      </c>
      <c r="B15" s="38">
        <v>3</v>
      </c>
      <c r="C15" s="44" t="s">
        <v>5</v>
      </c>
      <c r="D15" s="37">
        <v>6.3E-2</v>
      </c>
      <c r="E15" s="3">
        <v>1.2E-2</v>
      </c>
      <c r="F15" s="42">
        <v>3.7999999999999999E-2</v>
      </c>
      <c r="G15" s="43"/>
    </row>
    <row r="16" spans="1:7" x14ac:dyDescent="0.3">
      <c r="A16" s="37" t="s">
        <v>2</v>
      </c>
      <c r="B16" s="38">
        <v>4</v>
      </c>
      <c r="C16" s="44" t="s">
        <v>5</v>
      </c>
      <c r="D16" s="37">
        <v>6.9000000000000006E-2</v>
      </c>
      <c r="E16" s="3">
        <v>1.7999999999999999E-2</v>
      </c>
      <c r="F16" s="42">
        <v>5.8000000000000003E-2</v>
      </c>
      <c r="G16" s="43"/>
    </row>
    <row r="17" spans="1:7" x14ac:dyDescent="0.3">
      <c r="A17" s="37" t="s">
        <v>2</v>
      </c>
      <c r="B17" s="38">
        <v>5</v>
      </c>
      <c r="C17" s="44">
        <v>0.05</v>
      </c>
      <c r="D17" s="37">
        <v>7.5999999999999998E-2</v>
      </c>
      <c r="E17" s="3">
        <v>2.5999999999999999E-2</v>
      </c>
      <c r="F17" s="42">
        <v>2.5000000000000001E-2</v>
      </c>
      <c r="G17" s="43"/>
    </row>
    <row r="18" spans="1:7" x14ac:dyDescent="0.3">
      <c r="A18" s="37" t="s">
        <v>2</v>
      </c>
      <c r="B18" s="38">
        <v>6</v>
      </c>
      <c r="C18" s="44">
        <v>0.05</v>
      </c>
      <c r="D18" s="37">
        <v>6.7000000000000004E-2</v>
      </c>
      <c r="E18" s="3">
        <v>1.7000000000000001E-2</v>
      </c>
      <c r="F18" s="42">
        <v>2.3E-2</v>
      </c>
      <c r="G18" s="43"/>
    </row>
    <row r="19" spans="1:7" x14ac:dyDescent="0.3">
      <c r="A19" s="37" t="s">
        <v>2</v>
      </c>
      <c r="B19" s="38">
        <v>7</v>
      </c>
      <c r="C19" s="44">
        <v>0.5</v>
      </c>
      <c r="D19" s="37">
        <v>6.4000000000000001E-2</v>
      </c>
      <c r="E19" s="3">
        <v>1.2999999999999999E-2</v>
      </c>
      <c r="F19" s="42">
        <v>5.0999999999999997E-2</v>
      </c>
      <c r="G19" s="43"/>
    </row>
    <row r="20" spans="1:7" x14ac:dyDescent="0.3">
      <c r="A20" s="37" t="s">
        <v>2</v>
      </c>
      <c r="B20" s="38">
        <v>8</v>
      </c>
      <c r="C20" s="44">
        <v>0.5</v>
      </c>
      <c r="D20" s="37">
        <v>7.0999999999999994E-2</v>
      </c>
      <c r="E20" s="3">
        <v>0.02</v>
      </c>
      <c r="F20" s="42">
        <v>3.2000000000000001E-2</v>
      </c>
      <c r="G20" s="43"/>
    </row>
    <row r="21" spans="1:7" x14ac:dyDescent="0.3">
      <c r="A21" s="37" t="s">
        <v>2</v>
      </c>
      <c r="B21" s="38">
        <v>9</v>
      </c>
      <c r="C21" s="44">
        <v>5</v>
      </c>
      <c r="D21" s="37">
        <v>7.1999999999999995E-2</v>
      </c>
      <c r="E21" s="3">
        <v>2.1999999999999999E-2</v>
      </c>
      <c r="F21" s="42">
        <v>3.4000000000000002E-2</v>
      </c>
      <c r="G21" s="43"/>
    </row>
    <row r="22" spans="1:7" x14ac:dyDescent="0.3">
      <c r="A22" s="37" t="s">
        <v>2</v>
      </c>
      <c r="B22" s="38">
        <v>10</v>
      </c>
      <c r="C22" s="44">
        <v>5</v>
      </c>
      <c r="D22" s="37">
        <v>7.4999999999999997E-2</v>
      </c>
      <c r="E22" s="3">
        <v>2.4E-2</v>
      </c>
      <c r="F22" s="42">
        <v>3.5000000000000003E-2</v>
      </c>
      <c r="G22" s="43"/>
    </row>
    <row r="23" spans="1:7" x14ac:dyDescent="0.3">
      <c r="A23" s="37" t="s">
        <v>2</v>
      </c>
      <c r="B23" s="38">
        <v>11</v>
      </c>
      <c r="C23" s="44">
        <v>50</v>
      </c>
      <c r="D23" s="37">
        <v>9.8000000000000004E-2</v>
      </c>
      <c r="E23" s="3">
        <v>4.8000000000000001E-2</v>
      </c>
      <c r="F23" s="42">
        <v>3.9E-2</v>
      </c>
      <c r="G23" s="43"/>
    </row>
    <row r="24" spans="1:7" x14ac:dyDescent="0.3">
      <c r="A24" s="37" t="s">
        <v>2</v>
      </c>
      <c r="B24" s="38">
        <v>12</v>
      </c>
      <c r="C24" s="44">
        <v>50</v>
      </c>
      <c r="D24" s="37">
        <v>8.6999999999999994E-2</v>
      </c>
      <c r="E24" s="3">
        <v>3.5999999999999997E-2</v>
      </c>
      <c r="F24" s="42">
        <v>8.0000000000000002E-3</v>
      </c>
      <c r="G24" s="43"/>
    </row>
    <row r="27" spans="1:7" x14ac:dyDescent="0.3">
      <c r="A27" t="s">
        <v>11</v>
      </c>
    </row>
    <row r="28" spans="1:7" x14ac:dyDescent="0.3">
      <c r="A28" t="s">
        <v>12</v>
      </c>
    </row>
    <row r="29" spans="1:7" x14ac:dyDescent="0.3">
      <c r="A29" t="s">
        <v>30</v>
      </c>
    </row>
    <row r="30" spans="1:7" x14ac:dyDescent="0.3">
      <c r="A30" t="s">
        <v>14</v>
      </c>
    </row>
    <row r="31" spans="1:7" x14ac:dyDescent="0.3">
      <c r="A31" t="s">
        <v>15</v>
      </c>
    </row>
    <row r="32" spans="1:7" x14ac:dyDescent="0.3">
      <c r="A32" t="s">
        <v>31</v>
      </c>
    </row>
    <row r="33" spans="1:6" x14ac:dyDescent="0.3">
      <c r="A33" t="s">
        <v>32</v>
      </c>
    </row>
    <row r="34" spans="1:6" x14ac:dyDescent="0.3">
      <c r="A34" t="s">
        <v>17</v>
      </c>
      <c r="D34" t="s">
        <v>18</v>
      </c>
    </row>
    <row r="36" spans="1:6" x14ac:dyDescent="0.3">
      <c r="F36" s="41" t="s">
        <v>44</v>
      </c>
    </row>
    <row r="37" spans="1:6" ht="115.8" thickBot="1" x14ac:dyDescent="0.35">
      <c r="A37" s="29" t="s">
        <v>19</v>
      </c>
      <c r="B37" s="30" t="s">
        <v>20</v>
      </c>
      <c r="C37" s="31" t="s">
        <v>21</v>
      </c>
      <c r="D37" s="29" t="s">
        <v>22</v>
      </c>
      <c r="E37" s="30" t="s">
        <v>23</v>
      </c>
      <c r="F37" s="32" t="s">
        <v>24</v>
      </c>
    </row>
    <row r="38" spans="1:6" x14ac:dyDescent="0.3">
      <c r="A38" s="33"/>
      <c r="B38" s="34"/>
      <c r="C38" s="45" t="s">
        <v>25</v>
      </c>
      <c r="D38" s="33" t="s">
        <v>26</v>
      </c>
      <c r="E38" s="35" t="s">
        <v>26</v>
      </c>
      <c r="F38" s="36"/>
    </row>
    <row r="39" spans="1:6" x14ac:dyDescent="0.3">
      <c r="A39" s="37" t="s">
        <v>6</v>
      </c>
      <c r="B39" s="38">
        <v>1</v>
      </c>
      <c r="C39" s="44" t="s">
        <v>27</v>
      </c>
      <c r="D39" s="37">
        <v>9.2999999999999999E-2</v>
      </c>
      <c r="E39" s="3"/>
      <c r="F39" s="15"/>
    </row>
    <row r="40" spans="1:6" x14ac:dyDescent="0.3">
      <c r="A40" s="37" t="s">
        <v>6</v>
      </c>
      <c r="B40" s="38">
        <v>2</v>
      </c>
      <c r="C40" s="44" t="s">
        <v>5</v>
      </c>
      <c r="D40" s="37">
        <v>6.8000000000000005E-2</v>
      </c>
      <c r="E40" s="3">
        <v>-2.5000000000000001E-2</v>
      </c>
      <c r="F40" s="15">
        <v>2.5000000000000001E-2</v>
      </c>
    </row>
    <row r="41" spans="1:6" x14ac:dyDescent="0.3">
      <c r="A41" s="37" t="s">
        <v>6</v>
      </c>
      <c r="B41" s="38">
        <v>3</v>
      </c>
      <c r="C41" s="44" t="s">
        <v>5</v>
      </c>
      <c r="D41" s="37">
        <v>6.4000000000000001E-2</v>
      </c>
      <c r="E41" s="3">
        <v>-2.9000000000000001E-2</v>
      </c>
      <c r="F41" s="15">
        <v>2.1999999999999999E-2</v>
      </c>
    </row>
    <row r="42" spans="1:6" x14ac:dyDescent="0.3">
      <c r="A42" s="37" t="s">
        <v>6</v>
      </c>
      <c r="B42" s="38">
        <v>4</v>
      </c>
      <c r="C42" s="44" t="s">
        <v>5</v>
      </c>
      <c r="D42" s="37">
        <v>6.8000000000000005E-2</v>
      </c>
      <c r="E42" s="3">
        <v>-2.5999999999999999E-2</v>
      </c>
      <c r="F42" s="15">
        <v>2.1000000000000001E-2</v>
      </c>
    </row>
    <row r="43" spans="1:6" x14ac:dyDescent="0.3">
      <c r="A43" s="37" t="s">
        <v>6</v>
      </c>
      <c r="B43" s="38">
        <v>5</v>
      </c>
      <c r="C43" s="44">
        <v>0.05</v>
      </c>
      <c r="D43" s="37">
        <v>6.7000000000000004E-2</v>
      </c>
      <c r="E43" s="3">
        <v>-2.7E-2</v>
      </c>
      <c r="F43" s="15">
        <v>2.3E-2</v>
      </c>
    </row>
    <row r="44" spans="1:6" x14ac:dyDescent="0.3">
      <c r="A44" s="37" t="s">
        <v>6</v>
      </c>
      <c r="B44" s="38">
        <v>6</v>
      </c>
      <c r="C44" s="44">
        <v>0.05</v>
      </c>
      <c r="D44" s="37">
        <v>9.5000000000000001E-2</v>
      </c>
      <c r="E44" s="3">
        <v>1E-3</v>
      </c>
      <c r="F44" s="15">
        <v>3.4000000000000002E-2</v>
      </c>
    </row>
    <row r="45" spans="1:6" x14ac:dyDescent="0.3">
      <c r="A45" s="37" t="s">
        <v>6</v>
      </c>
      <c r="B45" s="38">
        <v>7</v>
      </c>
      <c r="C45" s="44">
        <v>0.5</v>
      </c>
      <c r="D45" s="37">
        <v>7.0000000000000007E-2</v>
      </c>
      <c r="E45" s="3">
        <v>-2.4E-2</v>
      </c>
      <c r="F45" s="15">
        <v>2.7E-2</v>
      </c>
    </row>
    <row r="46" spans="1:6" x14ac:dyDescent="0.3">
      <c r="A46" s="37" t="s">
        <v>6</v>
      </c>
      <c r="B46" s="38">
        <v>8</v>
      </c>
      <c r="C46" s="44">
        <v>0.5</v>
      </c>
      <c r="D46" s="37">
        <v>0.121</v>
      </c>
      <c r="E46" s="3">
        <v>2.7E-2</v>
      </c>
      <c r="F46" s="15">
        <v>3.2000000000000001E-2</v>
      </c>
    </row>
    <row r="47" spans="1:6" x14ac:dyDescent="0.3">
      <c r="A47" s="37" t="s">
        <v>6</v>
      </c>
      <c r="B47" s="38">
        <v>9</v>
      </c>
      <c r="C47" s="44">
        <v>5</v>
      </c>
      <c r="D47" s="37">
        <v>6.9000000000000006E-2</v>
      </c>
      <c r="E47" s="3">
        <v>-2.4E-2</v>
      </c>
      <c r="F47" s="15">
        <v>2.4E-2</v>
      </c>
    </row>
    <row r="48" spans="1:6" x14ac:dyDescent="0.3">
      <c r="A48" s="37" t="s">
        <v>6</v>
      </c>
      <c r="B48" s="38">
        <v>10</v>
      </c>
      <c r="C48" s="44">
        <v>5</v>
      </c>
      <c r="D48" s="37">
        <v>7.6999999999999999E-2</v>
      </c>
      <c r="E48" s="3">
        <v>-1.7000000000000001E-2</v>
      </c>
      <c r="F48" s="15">
        <v>0.03</v>
      </c>
    </row>
    <row r="49" spans="1:6" x14ac:dyDescent="0.3">
      <c r="A49" s="37" t="s">
        <v>6</v>
      </c>
      <c r="B49" s="38">
        <v>11</v>
      </c>
      <c r="C49" s="44">
        <v>50</v>
      </c>
      <c r="D49" s="37">
        <v>0.08</v>
      </c>
      <c r="E49" s="3">
        <v>-1.4E-2</v>
      </c>
      <c r="F49" s="15">
        <v>4.3999999999999997E-2</v>
      </c>
    </row>
    <row r="50" spans="1:6" x14ac:dyDescent="0.3">
      <c r="A50" s="37" t="s">
        <v>6</v>
      </c>
      <c r="B50" s="38">
        <v>12</v>
      </c>
      <c r="C50" s="44">
        <v>50</v>
      </c>
      <c r="D50" s="37">
        <v>9.1999999999999998E-2</v>
      </c>
      <c r="E50" s="3">
        <v>-2E-3</v>
      </c>
      <c r="F50" s="15">
        <v>1.0999999999999999E-2</v>
      </c>
    </row>
    <row r="53" spans="1:6" x14ac:dyDescent="0.3">
      <c r="A53" t="s">
        <v>11</v>
      </c>
    </row>
    <row r="54" spans="1:6" x14ac:dyDescent="0.3">
      <c r="A54" t="s">
        <v>12</v>
      </c>
    </row>
    <row r="55" spans="1:6" x14ac:dyDescent="0.3">
      <c r="A55" t="s">
        <v>33</v>
      </c>
    </row>
    <row r="56" spans="1:6" x14ac:dyDescent="0.3">
      <c r="A56" t="s">
        <v>14</v>
      </c>
    </row>
    <row r="57" spans="1:6" x14ac:dyDescent="0.3">
      <c r="A57" t="s">
        <v>15</v>
      </c>
    </row>
    <row r="58" spans="1:6" x14ac:dyDescent="0.3">
      <c r="A58" t="s">
        <v>34</v>
      </c>
    </row>
    <row r="59" spans="1:6" x14ac:dyDescent="0.3">
      <c r="A59" t="s">
        <v>35</v>
      </c>
    </row>
    <row r="60" spans="1:6" x14ac:dyDescent="0.3">
      <c r="A60" t="s">
        <v>17</v>
      </c>
      <c r="D60" t="s">
        <v>18</v>
      </c>
    </row>
    <row r="62" spans="1:6" x14ac:dyDescent="0.3">
      <c r="F62" s="41" t="s">
        <v>44</v>
      </c>
    </row>
    <row r="63" spans="1:6" ht="115.8" thickBot="1" x14ac:dyDescent="0.35">
      <c r="A63" s="29" t="s">
        <v>19</v>
      </c>
      <c r="B63" s="30" t="s">
        <v>20</v>
      </c>
      <c r="C63" s="31" t="s">
        <v>21</v>
      </c>
      <c r="D63" s="29" t="s">
        <v>22</v>
      </c>
      <c r="E63" s="30" t="s">
        <v>23</v>
      </c>
      <c r="F63" s="32" t="s">
        <v>24</v>
      </c>
    </row>
    <row r="64" spans="1:6" x14ac:dyDescent="0.3">
      <c r="A64" s="33"/>
      <c r="B64" s="34"/>
      <c r="C64" s="45" t="s">
        <v>25</v>
      </c>
      <c r="D64" s="33" t="s">
        <v>26</v>
      </c>
      <c r="E64" s="35" t="s">
        <v>26</v>
      </c>
      <c r="F64" s="36"/>
    </row>
    <row r="65" spans="1:6" x14ac:dyDescent="0.3">
      <c r="A65" s="37" t="s">
        <v>6</v>
      </c>
      <c r="B65" s="38">
        <v>1</v>
      </c>
      <c r="C65" s="44" t="s">
        <v>27</v>
      </c>
      <c r="D65" s="37">
        <v>4.8000000000000001E-2</v>
      </c>
      <c r="E65" s="3"/>
      <c r="F65" s="15"/>
    </row>
    <row r="66" spans="1:6" x14ac:dyDescent="0.3">
      <c r="A66" s="37" t="s">
        <v>6</v>
      </c>
      <c r="B66" s="38">
        <v>2</v>
      </c>
      <c r="C66" s="44" t="s">
        <v>5</v>
      </c>
      <c r="D66" s="37">
        <v>6.7000000000000004E-2</v>
      </c>
      <c r="E66" s="3">
        <v>1.9E-2</v>
      </c>
      <c r="F66" s="15">
        <v>2.4E-2</v>
      </c>
    </row>
    <row r="67" spans="1:6" x14ac:dyDescent="0.3">
      <c r="A67" s="37" t="s">
        <v>6</v>
      </c>
      <c r="B67" s="38">
        <v>3</v>
      </c>
      <c r="C67" s="44" t="s">
        <v>5</v>
      </c>
      <c r="D67" s="37">
        <v>6.6000000000000003E-2</v>
      </c>
      <c r="E67" s="3">
        <v>1.9E-2</v>
      </c>
      <c r="F67" s="15">
        <v>2.3E-2</v>
      </c>
    </row>
    <row r="68" spans="1:6" x14ac:dyDescent="0.3">
      <c r="A68" s="37" t="s">
        <v>6</v>
      </c>
      <c r="B68" s="38">
        <v>4</v>
      </c>
      <c r="C68" s="44" t="s">
        <v>5</v>
      </c>
      <c r="D68" s="37">
        <v>6.6000000000000003E-2</v>
      </c>
      <c r="E68" s="3">
        <v>1.7999999999999999E-2</v>
      </c>
      <c r="F68" s="15">
        <v>2.8000000000000001E-2</v>
      </c>
    </row>
    <row r="69" spans="1:6" x14ac:dyDescent="0.3">
      <c r="A69" s="37" t="s">
        <v>6</v>
      </c>
      <c r="B69" s="38">
        <v>5</v>
      </c>
      <c r="C69" s="44">
        <v>0.05</v>
      </c>
      <c r="D69" s="37">
        <v>6.0999999999999999E-2</v>
      </c>
      <c r="E69" s="3">
        <v>1.2999999999999999E-2</v>
      </c>
      <c r="F69" s="15">
        <v>1.4E-2</v>
      </c>
    </row>
    <row r="70" spans="1:6" x14ac:dyDescent="0.3">
      <c r="A70" s="37" t="s">
        <v>6</v>
      </c>
      <c r="B70" s="38">
        <v>6</v>
      </c>
      <c r="C70" s="44">
        <v>0.05</v>
      </c>
      <c r="D70" s="37">
        <v>6.6000000000000003E-2</v>
      </c>
      <c r="E70" s="3">
        <v>1.7999999999999999E-2</v>
      </c>
      <c r="F70" s="15">
        <v>2.4E-2</v>
      </c>
    </row>
    <row r="71" spans="1:6" x14ac:dyDescent="0.3">
      <c r="A71" s="37" t="s">
        <v>6</v>
      </c>
      <c r="B71" s="38">
        <v>7</v>
      </c>
      <c r="C71" s="44">
        <v>0.5</v>
      </c>
      <c r="D71" s="37">
        <v>5.1999999999999998E-2</v>
      </c>
      <c r="E71" s="3">
        <v>5.0000000000000001E-3</v>
      </c>
      <c r="F71" s="15">
        <v>2.5000000000000001E-2</v>
      </c>
    </row>
    <row r="72" spans="1:6" x14ac:dyDescent="0.3">
      <c r="A72" s="37" t="s">
        <v>6</v>
      </c>
      <c r="B72" s="38">
        <v>8</v>
      </c>
      <c r="C72" s="44">
        <v>0.5</v>
      </c>
      <c r="D72" s="37">
        <v>6.9000000000000006E-2</v>
      </c>
      <c r="E72" s="3">
        <v>2.1000000000000001E-2</v>
      </c>
      <c r="F72" s="15">
        <v>3.5999999999999997E-2</v>
      </c>
    </row>
    <row r="73" spans="1:6" x14ac:dyDescent="0.3">
      <c r="A73" s="37" t="s">
        <v>6</v>
      </c>
      <c r="B73" s="38">
        <v>9</v>
      </c>
      <c r="C73" s="44">
        <v>5</v>
      </c>
      <c r="D73" s="37">
        <v>6.5000000000000002E-2</v>
      </c>
      <c r="E73" s="3">
        <v>1.7000000000000001E-2</v>
      </c>
      <c r="F73" s="15">
        <v>3.5000000000000003E-2</v>
      </c>
    </row>
    <row r="74" spans="1:6" x14ac:dyDescent="0.3">
      <c r="A74" s="37" t="s">
        <v>6</v>
      </c>
      <c r="B74" s="38">
        <v>10</v>
      </c>
      <c r="C74" s="44">
        <v>5</v>
      </c>
      <c r="D74" s="37">
        <v>7.2999999999999995E-2</v>
      </c>
      <c r="E74" s="3">
        <v>2.5000000000000001E-2</v>
      </c>
      <c r="F74" s="15">
        <v>3.2000000000000001E-2</v>
      </c>
    </row>
    <row r="75" spans="1:6" x14ac:dyDescent="0.3">
      <c r="A75" s="37" t="s">
        <v>6</v>
      </c>
      <c r="B75" s="38">
        <v>11</v>
      </c>
      <c r="C75" s="44">
        <v>50</v>
      </c>
      <c r="D75" s="37">
        <v>8.3000000000000004E-2</v>
      </c>
      <c r="E75" s="3">
        <v>3.5000000000000003E-2</v>
      </c>
      <c r="F75" s="15">
        <v>4.7E-2</v>
      </c>
    </row>
    <row r="76" spans="1:6" x14ac:dyDescent="0.3">
      <c r="A76" s="37" t="s">
        <v>6</v>
      </c>
      <c r="B76" s="38">
        <v>12</v>
      </c>
      <c r="C76" s="44">
        <v>50</v>
      </c>
      <c r="D76" s="37">
        <v>7.9000000000000001E-2</v>
      </c>
      <c r="E76" s="3">
        <v>3.1E-2</v>
      </c>
      <c r="F76" s="15">
        <v>4.7E-2</v>
      </c>
    </row>
    <row r="79" spans="1:6" x14ac:dyDescent="0.3">
      <c r="A79" t="s">
        <v>11</v>
      </c>
    </row>
    <row r="80" spans="1:6" x14ac:dyDescent="0.3">
      <c r="A80" t="s">
        <v>12</v>
      </c>
    </row>
    <row r="81" spans="1:7" x14ac:dyDescent="0.3">
      <c r="A81" t="s">
        <v>36</v>
      </c>
    </row>
    <row r="82" spans="1:7" x14ac:dyDescent="0.3">
      <c r="A82" t="s">
        <v>37</v>
      </c>
    </row>
    <row r="83" spans="1:7" x14ac:dyDescent="0.3">
      <c r="A83" t="s">
        <v>38</v>
      </c>
    </row>
    <row r="84" spans="1:7" x14ac:dyDescent="0.3">
      <c r="A84" t="s">
        <v>39</v>
      </c>
    </row>
    <row r="85" spans="1:7" x14ac:dyDescent="0.3">
      <c r="A85" t="s">
        <v>40</v>
      </c>
    </row>
    <row r="86" spans="1:7" x14ac:dyDescent="0.3">
      <c r="A86" t="s">
        <v>17</v>
      </c>
      <c r="D86" t="s">
        <v>18</v>
      </c>
    </row>
    <row r="88" spans="1:7" x14ac:dyDescent="0.3">
      <c r="E88" s="41" t="s">
        <v>44</v>
      </c>
    </row>
    <row r="89" spans="1:7" ht="130.19999999999999" thickBot="1" x14ac:dyDescent="0.35">
      <c r="A89" s="29" t="s">
        <v>19</v>
      </c>
      <c r="B89" s="30" t="s">
        <v>20</v>
      </c>
      <c r="C89" s="31" t="s">
        <v>21</v>
      </c>
      <c r="D89" s="29" t="s">
        <v>22</v>
      </c>
      <c r="E89" s="30" t="s">
        <v>24</v>
      </c>
      <c r="F89" s="24"/>
      <c r="G89" s="24"/>
    </row>
    <row r="90" spans="1:7" x14ac:dyDescent="0.3">
      <c r="A90" s="33"/>
      <c r="B90" s="34"/>
      <c r="C90" s="45" t="s">
        <v>25</v>
      </c>
      <c r="D90" s="33" t="s">
        <v>26</v>
      </c>
      <c r="E90" s="35"/>
      <c r="F90" s="39"/>
      <c r="G90" s="39"/>
    </row>
    <row r="91" spans="1:7" x14ac:dyDescent="0.3">
      <c r="A91" s="37" t="s">
        <v>0</v>
      </c>
      <c r="B91" s="38">
        <v>1</v>
      </c>
      <c r="C91" s="44" t="s">
        <v>27</v>
      </c>
      <c r="D91" s="37">
        <v>6.8000000000000005E-2</v>
      </c>
      <c r="E91" s="3"/>
      <c r="F91" s="39"/>
      <c r="G91" s="39"/>
    </row>
    <row r="92" spans="1:7" x14ac:dyDescent="0.3">
      <c r="A92" s="37" t="s">
        <v>0</v>
      </c>
      <c r="B92" s="38">
        <v>2</v>
      </c>
      <c r="C92" s="44" t="s">
        <v>5</v>
      </c>
      <c r="D92" s="37">
        <v>8.6999999999999994E-2</v>
      </c>
      <c r="E92" s="3">
        <v>9.8000000000000004E-2</v>
      </c>
      <c r="F92" s="39"/>
      <c r="G92" s="39"/>
    </row>
    <row r="93" spans="1:7" x14ac:dyDescent="0.3">
      <c r="A93" s="37" t="s">
        <v>0</v>
      </c>
      <c r="B93" s="38">
        <v>3</v>
      </c>
      <c r="C93" s="44" t="s">
        <v>5</v>
      </c>
      <c r="D93" s="37">
        <v>8.7999999999999995E-2</v>
      </c>
      <c r="E93" s="3">
        <v>9.8000000000000004E-2</v>
      </c>
      <c r="F93" s="39"/>
      <c r="G93" s="39"/>
    </row>
    <row r="94" spans="1:7" x14ac:dyDescent="0.3">
      <c r="A94" s="37" t="s">
        <v>0</v>
      </c>
      <c r="B94" s="38">
        <v>4</v>
      </c>
      <c r="C94" s="44" t="s">
        <v>5</v>
      </c>
      <c r="D94" s="37">
        <v>9.9000000000000005E-2</v>
      </c>
      <c r="E94" s="3">
        <v>0.10100000000000001</v>
      </c>
      <c r="F94" s="39"/>
      <c r="G94" s="39"/>
    </row>
    <row r="95" spans="1:7" x14ac:dyDescent="0.3">
      <c r="A95" s="37" t="s">
        <v>0</v>
      </c>
      <c r="B95" s="38">
        <v>5</v>
      </c>
      <c r="C95" s="44">
        <v>0.05</v>
      </c>
      <c r="D95" s="37">
        <v>8.5999999999999993E-2</v>
      </c>
      <c r="E95" s="3">
        <v>0.10100000000000001</v>
      </c>
      <c r="F95" s="39"/>
      <c r="G95" s="39"/>
    </row>
    <row r="96" spans="1:7" x14ac:dyDescent="0.3">
      <c r="A96" s="37" t="s">
        <v>0</v>
      </c>
      <c r="B96" s="38">
        <v>6</v>
      </c>
      <c r="C96" s="44">
        <v>0.05</v>
      </c>
      <c r="D96" s="37">
        <v>8.4000000000000005E-2</v>
      </c>
      <c r="E96" s="3">
        <v>9.4E-2</v>
      </c>
      <c r="F96" s="39"/>
      <c r="G96" s="39"/>
    </row>
    <row r="97" spans="1:7" x14ac:dyDescent="0.3">
      <c r="A97" s="37" t="s">
        <v>0</v>
      </c>
      <c r="B97" s="38">
        <v>7</v>
      </c>
      <c r="C97" s="44">
        <v>0.5</v>
      </c>
      <c r="D97" s="37">
        <v>9.0999999999999998E-2</v>
      </c>
      <c r="E97" s="3">
        <v>0.1</v>
      </c>
      <c r="F97" s="39"/>
      <c r="G97" s="39"/>
    </row>
    <row r="98" spans="1:7" x14ac:dyDescent="0.3">
      <c r="A98" s="37" t="s">
        <v>0</v>
      </c>
      <c r="B98" s="38">
        <v>8</v>
      </c>
      <c r="C98" s="44">
        <v>0.5</v>
      </c>
      <c r="D98" s="37">
        <v>0.107</v>
      </c>
      <c r="E98" s="3">
        <v>9.0999999999999998E-2</v>
      </c>
      <c r="F98" s="39"/>
      <c r="G98" s="39"/>
    </row>
    <row r="99" spans="1:7" x14ac:dyDescent="0.3">
      <c r="A99" s="37" t="s">
        <v>0</v>
      </c>
      <c r="B99" s="38">
        <v>9</v>
      </c>
      <c r="C99" s="44">
        <v>5</v>
      </c>
      <c r="D99" s="37">
        <v>0.13600000000000001</v>
      </c>
      <c r="E99" s="3">
        <v>0.112</v>
      </c>
      <c r="F99" s="39"/>
      <c r="G99" s="39"/>
    </row>
    <row r="100" spans="1:7" x14ac:dyDescent="0.3">
      <c r="A100" s="37" t="s">
        <v>0</v>
      </c>
      <c r="B100" s="38">
        <v>10</v>
      </c>
      <c r="C100" s="44">
        <v>5</v>
      </c>
      <c r="D100" s="37">
        <v>0.10100000000000001</v>
      </c>
      <c r="E100" s="3">
        <v>0.106</v>
      </c>
      <c r="F100" s="39"/>
      <c r="G100" s="39"/>
    </row>
    <row r="101" spans="1:7" x14ac:dyDescent="0.3">
      <c r="A101" s="37" t="s">
        <v>0</v>
      </c>
      <c r="B101" s="38">
        <v>11</v>
      </c>
      <c r="C101" s="44">
        <v>50</v>
      </c>
      <c r="D101" s="37">
        <v>0.157</v>
      </c>
      <c r="E101" s="3">
        <v>0.124</v>
      </c>
      <c r="F101" s="39"/>
      <c r="G101" s="39"/>
    </row>
    <row r="102" spans="1:7" x14ac:dyDescent="0.3">
      <c r="A102" s="37" t="s">
        <v>0</v>
      </c>
      <c r="B102" s="38">
        <v>12</v>
      </c>
      <c r="C102" s="44">
        <v>50</v>
      </c>
      <c r="D102" s="37">
        <v>0.14699999999999999</v>
      </c>
      <c r="E102" s="3">
        <v>0.12</v>
      </c>
      <c r="F102" s="39"/>
      <c r="G102" s="39"/>
    </row>
    <row r="105" spans="1:7" x14ac:dyDescent="0.3">
      <c r="A105" t="s">
        <v>11</v>
      </c>
    </row>
    <row r="106" spans="1:7" x14ac:dyDescent="0.3">
      <c r="A106" t="s">
        <v>12</v>
      </c>
    </row>
    <row r="107" spans="1:7" x14ac:dyDescent="0.3">
      <c r="A107" t="s">
        <v>41</v>
      </c>
    </row>
    <row r="108" spans="1:7" x14ac:dyDescent="0.3">
      <c r="A108" t="s">
        <v>37</v>
      </c>
    </row>
    <row r="109" spans="1:7" x14ac:dyDescent="0.3">
      <c r="A109" t="s">
        <v>38</v>
      </c>
    </row>
    <row r="110" spans="1:7" x14ac:dyDescent="0.3">
      <c r="A110" t="s">
        <v>42</v>
      </c>
    </row>
    <row r="111" spans="1:7" x14ac:dyDescent="0.3">
      <c r="A111" t="s">
        <v>43</v>
      </c>
    </row>
    <row r="112" spans="1:7" x14ac:dyDescent="0.3">
      <c r="A112" t="s">
        <v>17</v>
      </c>
      <c r="D112" t="s">
        <v>18</v>
      </c>
    </row>
    <row r="114" spans="1:7" x14ac:dyDescent="0.3">
      <c r="E114" s="41" t="s">
        <v>44</v>
      </c>
    </row>
    <row r="115" spans="1:7" ht="130.19999999999999" thickBot="1" x14ac:dyDescent="0.35">
      <c r="A115" s="29" t="s">
        <v>19</v>
      </c>
      <c r="B115" s="30" t="s">
        <v>20</v>
      </c>
      <c r="C115" s="31" t="s">
        <v>21</v>
      </c>
      <c r="D115" s="29" t="s">
        <v>22</v>
      </c>
      <c r="E115" s="32" t="s">
        <v>24</v>
      </c>
      <c r="F115" s="24"/>
      <c r="G115" s="24"/>
    </row>
    <row r="116" spans="1:7" x14ac:dyDescent="0.3">
      <c r="A116" s="33"/>
      <c r="B116" s="34"/>
      <c r="C116" s="45" t="s">
        <v>25</v>
      </c>
      <c r="D116" s="33" t="s">
        <v>26</v>
      </c>
      <c r="E116" s="36"/>
      <c r="F116" s="39"/>
      <c r="G116" s="39"/>
    </row>
    <row r="117" spans="1:7" x14ac:dyDescent="0.3">
      <c r="A117" s="37" t="s">
        <v>1</v>
      </c>
      <c r="B117" s="38">
        <v>1</v>
      </c>
      <c r="C117" s="44" t="s">
        <v>27</v>
      </c>
      <c r="D117" s="37">
        <v>5.1999999999999998E-2</v>
      </c>
      <c r="E117" s="15"/>
      <c r="F117" s="39"/>
      <c r="G117" s="39"/>
    </row>
    <row r="118" spans="1:7" x14ac:dyDescent="0.3">
      <c r="A118" s="37" t="s">
        <v>1</v>
      </c>
      <c r="B118" s="38">
        <v>2</v>
      </c>
      <c r="C118" s="44" t="s">
        <v>5</v>
      </c>
      <c r="D118" s="37">
        <v>7.9000000000000001E-2</v>
      </c>
      <c r="E118" s="15">
        <v>4.2000000000000003E-2</v>
      </c>
      <c r="F118" s="39"/>
      <c r="G118" s="39"/>
    </row>
    <row r="119" spans="1:7" x14ac:dyDescent="0.3">
      <c r="A119" s="37" t="s">
        <v>1</v>
      </c>
      <c r="B119" s="38">
        <v>3</v>
      </c>
      <c r="C119" s="44" t="s">
        <v>5</v>
      </c>
      <c r="D119" s="37">
        <v>0.13800000000000001</v>
      </c>
      <c r="E119" s="15">
        <v>5.8999999999999997E-2</v>
      </c>
      <c r="F119" s="39"/>
      <c r="G119" s="39"/>
    </row>
    <row r="120" spans="1:7" x14ac:dyDescent="0.3">
      <c r="A120" s="37" t="s">
        <v>1</v>
      </c>
      <c r="B120" s="38">
        <v>4</v>
      </c>
      <c r="C120" s="44" t="s">
        <v>5</v>
      </c>
      <c r="D120" s="37">
        <v>7.9000000000000001E-2</v>
      </c>
      <c r="E120" s="15">
        <v>6.7000000000000004E-2</v>
      </c>
      <c r="F120" s="39"/>
      <c r="G120" s="39"/>
    </row>
    <row r="121" spans="1:7" x14ac:dyDescent="0.3">
      <c r="A121" s="37" t="s">
        <v>1</v>
      </c>
      <c r="B121" s="38">
        <v>5</v>
      </c>
      <c r="C121" s="44">
        <v>0.05</v>
      </c>
      <c r="D121" s="37">
        <v>7.2999999999999995E-2</v>
      </c>
      <c r="E121" s="15">
        <v>5.1999999999999998E-2</v>
      </c>
      <c r="F121" s="39"/>
      <c r="G121" s="39"/>
    </row>
    <row r="122" spans="1:7" x14ac:dyDescent="0.3">
      <c r="A122" s="37" t="s">
        <v>1</v>
      </c>
      <c r="B122" s="38">
        <v>6</v>
      </c>
      <c r="C122" s="44">
        <v>0.05</v>
      </c>
      <c r="D122" s="37">
        <v>0.10100000000000001</v>
      </c>
      <c r="E122" s="15">
        <v>5.3999999999999999E-2</v>
      </c>
      <c r="F122" s="39"/>
      <c r="G122" s="39"/>
    </row>
    <row r="123" spans="1:7" x14ac:dyDescent="0.3">
      <c r="A123" s="37" t="s">
        <v>1</v>
      </c>
      <c r="B123" s="38">
        <v>7</v>
      </c>
      <c r="C123" s="44">
        <v>0.5</v>
      </c>
      <c r="D123" s="37">
        <v>7.9000000000000001E-2</v>
      </c>
      <c r="E123" s="15">
        <v>6.0999999999999999E-2</v>
      </c>
      <c r="F123" s="39"/>
      <c r="G123" s="39"/>
    </row>
    <row r="124" spans="1:7" x14ac:dyDescent="0.3">
      <c r="A124" s="37" t="s">
        <v>1</v>
      </c>
      <c r="B124" s="38">
        <v>8</v>
      </c>
      <c r="C124" s="44">
        <v>0.5</v>
      </c>
      <c r="D124" s="37">
        <v>7.5999999999999998E-2</v>
      </c>
      <c r="E124" s="15">
        <v>5.5E-2</v>
      </c>
      <c r="F124" s="39"/>
      <c r="G124" s="39"/>
    </row>
    <row r="125" spans="1:7" x14ac:dyDescent="0.3">
      <c r="A125" s="37" t="s">
        <v>1</v>
      </c>
      <c r="B125" s="38">
        <v>9</v>
      </c>
      <c r="C125" s="44">
        <v>5</v>
      </c>
      <c r="D125" s="37">
        <v>8.5999999999999993E-2</v>
      </c>
      <c r="E125" s="15">
        <v>7.0999999999999994E-2</v>
      </c>
      <c r="F125" s="39"/>
      <c r="G125" s="39"/>
    </row>
    <row r="126" spans="1:7" x14ac:dyDescent="0.3">
      <c r="A126" s="37" t="s">
        <v>1</v>
      </c>
      <c r="B126" s="38">
        <v>10</v>
      </c>
      <c r="C126" s="44">
        <v>5</v>
      </c>
      <c r="D126" s="37">
        <v>9.1999999999999998E-2</v>
      </c>
      <c r="E126" s="15">
        <v>7.8E-2</v>
      </c>
      <c r="F126" s="39"/>
      <c r="G126" s="39"/>
    </row>
    <row r="127" spans="1:7" x14ac:dyDescent="0.3">
      <c r="A127" s="37" t="s">
        <v>1</v>
      </c>
      <c r="B127" s="38">
        <v>11</v>
      </c>
      <c r="C127" s="44">
        <v>50</v>
      </c>
      <c r="D127" s="37">
        <v>0.104</v>
      </c>
      <c r="E127" s="15">
        <v>9.1999999999999998E-2</v>
      </c>
      <c r="F127" s="39"/>
      <c r="G127" s="39"/>
    </row>
    <row r="128" spans="1:7" x14ac:dyDescent="0.3">
      <c r="A128" s="37" t="s">
        <v>1</v>
      </c>
      <c r="B128" s="38">
        <v>12</v>
      </c>
      <c r="C128" s="44">
        <v>50</v>
      </c>
      <c r="D128" s="37">
        <v>0.1</v>
      </c>
      <c r="E128" s="15">
        <v>9.9000000000000005E-2</v>
      </c>
      <c r="F128" s="39"/>
      <c r="G128" s="39"/>
    </row>
    <row r="131" spans="1:7" x14ac:dyDescent="0.3">
      <c r="A131" t="s">
        <v>11</v>
      </c>
    </row>
    <row r="132" spans="1:7" x14ac:dyDescent="0.3">
      <c r="A132" t="s">
        <v>12</v>
      </c>
    </row>
    <row r="133" spans="1:7" x14ac:dyDescent="0.3">
      <c r="A133" t="s">
        <v>45</v>
      </c>
    </row>
    <row r="134" spans="1:7" x14ac:dyDescent="0.3">
      <c r="A134" t="s">
        <v>37</v>
      </c>
    </row>
    <row r="135" spans="1:7" x14ac:dyDescent="0.3">
      <c r="A135" t="s">
        <v>38</v>
      </c>
    </row>
    <row r="136" spans="1:7" x14ac:dyDescent="0.3">
      <c r="A136" t="s">
        <v>46</v>
      </c>
    </row>
    <row r="137" spans="1:7" x14ac:dyDescent="0.3">
      <c r="A137" t="s">
        <v>47</v>
      </c>
    </row>
    <row r="138" spans="1:7" x14ac:dyDescent="0.3">
      <c r="A138" t="s">
        <v>17</v>
      </c>
      <c r="D138" t="s">
        <v>18</v>
      </c>
    </row>
    <row r="140" spans="1:7" x14ac:dyDescent="0.3">
      <c r="E140" s="41" t="s">
        <v>44</v>
      </c>
    </row>
    <row r="141" spans="1:7" ht="130.19999999999999" thickBot="1" x14ac:dyDescent="0.35">
      <c r="A141" s="29" t="s">
        <v>19</v>
      </c>
      <c r="B141" s="30" t="s">
        <v>20</v>
      </c>
      <c r="C141" s="31" t="s">
        <v>21</v>
      </c>
      <c r="D141" s="29" t="s">
        <v>22</v>
      </c>
      <c r="E141" s="32" t="s">
        <v>24</v>
      </c>
      <c r="F141" s="24"/>
      <c r="G141" s="24"/>
    </row>
    <row r="142" spans="1:7" x14ac:dyDescent="0.3">
      <c r="A142" s="33"/>
      <c r="B142" s="34"/>
      <c r="C142" s="45" t="s">
        <v>25</v>
      </c>
      <c r="D142" s="33" t="s">
        <v>26</v>
      </c>
      <c r="E142" s="36"/>
      <c r="F142" s="39"/>
      <c r="G142" s="39"/>
    </row>
    <row r="143" spans="1:7" x14ac:dyDescent="0.3">
      <c r="A143" s="37" t="s">
        <v>2</v>
      </c>
      <c r="B143" s="38">
        <v>1</v>
      </c>
      <c r="C143" s="44" t="s">
        <v>27</v>
      </c>
      <c r="D143" s="37">
        <v>5.3999999999999999E-2</v>
      </c>
      <c r="E143" s="15"/>
      <c r="F143" s="39"/>
      <c r="G143" s="39"/>
    </row>
    <row r="144" spans="1:7" x14ac:dyDescent="0.3">
      <c r="A144" s="37" t="s">
        <v>2</v>
      </c>
      <c r="B144" s="38">
        <v>2</v>
      </c>
      <c r="C144" s="44" t="s">
        <v>5</v>
      </c>
      <c r="D144" s="37">
        <v>9.0999999999999998E-2</v>
      </c>
      <c r="E144" s="15">
        <v>6.5000000000000002E-2</v>
      </c>
      <c r="F144" s="39"/>
      <c r="G144" s="39"/>
    </row>
    <row r="145" spans="1:7" x14ac:dyDescent="0.3">
      <c r="A145" s="37" t="s">
        <v>2</v>
      </c>
      <c r="B145" s="38">
        <v>3</v>
      </c>
      <c r="C145" s="44" t="s">
        <v>5</v>
      </c>
      <c r="D145" s="37">
        <v>9.6000000000000002E-2</v>
      </c>
      <c r="E145" s="15">
        <v>6.8000000000000005E-2</v>
      </c>
      <c r="F145" s="39"/>
      <c r="G145" s="39"/>
    </row>
    <row r="146" spans="1:7" x14ac:dyDescent="0.3">
      <c r="A146" s="37" t="s">
        <v>2</v>
      </c>
      <c r="B146" s="38">
        <v>4</v>
      </c>
      <c r="C146" s="44" t="s">
        <v>5</v>
      </c>
      <c r="D146" s="37">
        <v>0.1</v>
      </c>
      <c r="E146" s="15">
        <v>7.2999999999999995E-2</v>
      </c>
      <c r="F146" s="39"/>
      <c r="G146" s="39"/>
    </row>
    <row r="147" spans="1:7" x14ac:dyDescent="0.3">
      <c r="A147" s="37" t="s">
        <v>2</v>
      </c>
      <c r="B147" s="38">
        <v>5</v>
      </c>
      <c r="C147" s="44">
        <v>0.05</v>
      </c>
      <c r="D147" s="37">
        <v>0.1</v>
      </c>
      <c r="E147" s="15">
        <v>7.8E-2</v>
      </c>
      <c r="F147" s="39"/>
      <c r="G147" s="39"/>
    </row>
    <row r="148" spans="1:7" x14ac:dyDescent="0.3">
      <c r="A148" s="37" t="s">
        <v>2</v>
      </c>
      <c r="B148" s="38">
        <v>6</v>
      </c>
      <c r="C148" s="44">
        <v>0.05</v>
      </c>
      <c r="D148" s="37">
        <v>0.105</v>
      </c>
      <c r="E148" s="15">
        <v>0.08</v>
      </c>
      <c r="F148" s="39"/>
      <c r="G148" s="39"/>
    </row>
    <row r="149" spans="1:7" x14ac:dyDescent="0.3">
      <c r="A149" s="37" t="s">
        <v>2</v>
      </c>
      <c r="B149" s="38">
        <v>7</v>
      </c>
      <c r="C149" s="44">
        <v>0.5</v>
      </c>
      <c r="D149" s="37">
        <v>0.105</v>
      </c>
      <c r="E149" s="15">
        <v>0.121</v>
      </c>
      <c r="F149" s="39"/>
      <c r="G149" s="39"/>
    </row>
    <row r="150" spans="1:7" x14ac:dyDescent="0.3">
      <c r="A150" s="37" t="s">
        <v>2</v>
      </c>
      <c r="B150" s="38">
        <v>8</v>
      </c>
      <c r="C150" s="44">
        <v>0.5</v>
      </c>
      <c r="D150" s="37">
        <v>0.106</v>
      </c>
      <c r="E150" s="15">
        <v>8.4000000000000005E-2</v>
      </c>
      <c r="F150" s="39"/>
      <c r="G150" s="39"/>
    </row>
    <row r="151" spans="1:7" x14ac:dyDescent="0.3">
      <c r="A151" s="37" t="s">
        <v>2</v>
      </c>
      <c r="B151" s="38">
        <v>9</v>
      </c>
      <c r="C151" s="44">
        <v>5</v>
      </c>
      <c r="D151" s="37">
        <v>0.13400000000000001</v>
      </c>
      <c r="E151" s="15">
        <v>0.11799999999999999</v>
      </c>
      <c r="F151" s="39"/>
      <c r="G151" s="39"/>
    </row>
    <row r="152" spans="1:7" x14ac:dyDescent="0.3">
      <c r="A152" s="37" t="s">
        <v>2</v>
      </c>
      <c r="B152" s="38">
        <v>10</v>
      </c>
      <c r="C152" s="44">
        <v>5</v>
      </c>
      <c r="D152" s="37">
        <v>0.127</v>
      </c>
      <c r="E152" s="15">
        <v>0.14000000000000001</v>
      </c>
      <c r="F152" s="39"/>
      <c r="G152" s="39"/>
    </row>
    <row r="153" spans="1:7" x14ac:dyDescent="0.3">
      <c r="A153" s="37" t="s">
        <v>2</v>
      </c>
      <c r="B153" s="38">
        <v>11</v>
      </c>
      <c r="C153" s="44">
        <v>50</v>
      </c>
      <c r="D153" s="37">
        <v>0.14699999999999999</v>
      </c>
      <c r="E153" s="15">
        <v>0.13500000000000001</v>
      </c>
      <c r="F153" s="39"/>
      <c r="G153" s="39"/>
    </row>
    <row r="154" spans="1:7" x14ac:dyDescent="0.3">
      <c r="A154" s="37" t="s">
        <v>2</v>
      </c>
      <c r="B154" s="38">
        <v>12</v>
      </c>
      <c r="C154" s="44">
        <v>50</v>
      </c>
      <c r="D154" s="37">
        <v>0.16200000000000001</v>
      </c>
      <c r="E154" s="15">
        <v>0.14000000000000001</v>
      </c>
      <c r="F154" s="39"/>
      <c r="G154" s="3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6C1CF-3A0D-45CF-B3BD-C23058308A52}">
  <dimension ref="A1:F153"/>
  <sheetViews>
    <sheetView zoomScale="75" zoomScaleNormal="75" workbookViewId="0">
      <selection activeCell="I157" sqref="I157"/>
    </sheetView>
  </sheetViews>
  <sheetFormatPr defaultRowHeight="14.4" x14ac:dyDescent="0.3"/>
  <sheetData>
    <row r="1" spans="1:6" x14ac:dyDescent="0.3">
      <c r="A1" t="s">
        <v>11</v>
      </c>
    </row>
    <row r="2" spans="1:6" x14ac:dyDescent="0.3">
      <c r="A2" t="s">
        <v>12</v>
      </c>
    </row>
    <row r="3" spans="1:6" x14ac:dyDescent="0.3">
      <c r="A3" t="s">
        <v>50</v>
      </c>
    </row>
    <row r="4" spans="1:6" x14ac:dyDescent="0.3">
      <c r="A4" t="s">
        <v>14</v>
      </c>
    </row>
    <row r="5" spans="1:6" x14ac:dyDescent="0.3">
      <c r="A5" t="s">
        <v>15</v>
      </c>
    </row>
    <row r="6" spans="1:6" x14ac:dyDescent="0.3">
      <c r="A6" t="s">
        <v>51</v>
      </c>
    </row>
    <row r="7" spans="1:6" x14ac:dyDescent="0.3">
      <c r="A7" t="s">
        <v>52</v>
      </c>
    </row>
    <row r="8" spans="1:6" x14ac:dyDescent="0.3">
      <c r="A8" t="s">
        <v>17</v>
      </c>
      <c r="D8" t="s">
        <v>18</v>
      </c>
    </row>
    <row r="10" spans="1:6" x14ac:dyDescent="0.3">
      <c r="F10" s="41" t="s">
        <v>44</v>
      </c>
    </row>
    <row r="11" spans="1:6" ht="130.19999999999999" thickBot="1" x14ac:dyDescent="0.35">
      <c r="A11" s="29" t="s">
        <v>19</v>
      </c>
      <c r="B11" s="30" t="s">
        <v>20</v>
      </c>
      <c r="C11" s="31" t="s">
        <v>21</v>
      </c>
      <c r="D11" s="29" t="s">
        <v>22</v>
      </c>
      <c r="E11" s="30" t="s">
        <v>23</v>
      </c>
      <c r="F11" s="32" t="s">
        <v>24</v>
      </c>
    </row>
    <row r="12" spans="1:6" x14ac:dyDescent="0.3">
      <c r="A12" s="33"/>
      <c r="B12" s="34"/>
      <c r="C12" s="45" t="s">
        <v>25</v>
      </c>
      <c r="D12" s="33" t="s">
        <v>26</v>
      </c>
      <c r="E12" s="35" t="s">
        <v>26</v>
      </c>
      <c r="F12" s="36"/>
    </row>
    <row r="13" spans="1:6" x14ac:dyDescent="0.3">
      <c r="A13" s="37" t="s">
        <v>7</v>
      </c>
      <c r="B13" s="38">
        <v>1</v>
      </c>
      <c r="C13" s="44" t="s">
        <v>27</v>
      </c>
      <c r="D13" s="37">
        <v>4.9000000000000002E-2</v>
      </c>
      <c r="E13" s="3"/>
      <c r="F13" s="15"/>
    </row>
    <row r="14" spans="1:6" x14ac:dyDescent="0.3">
      <c r="A14" s="37" t="s">
        <v>7</v>
      </c>
      <c r="B14" s="38">
        <v>2</v>
      </c>
      <c r="C14" s="44" t="s">
        <v>5</v>
      </c>
      <c r="D14" s="37">
        <v>6.7000000000000004E-2</v>
      </c>
      <c r="E14" s="3">
        <v>1.7999999999999999E-2</v>
      </c>
      <c r="F14" s="15">
        <v>2.1999999999999999E-2</v>
      </c>
    </row>
    <row r="15" spans="1:6" x14ac:dyDescent="0.3">
      <c r="A15" s="37" t="s">
        <v>7</v>
      </c>
      <c r="B15" s="38">
        <v>3</v>
      </c>
      <c r="C15" s="44" t="s">
        <v>5</v>
      </c>
      <c r="D15" s="37">
        <v>6.7000000000000004E-2</v>
      </c>
      <c r="E15" s="3">
        <v>1.7999999999999999E-2</v>
      </c>
      <c r="F15" s="15">
        <v>1.9E-2</v>
      </c>
    </row>
    <row r="16" spans="1:6" x14ac:dyDescent="0.3">
      <c r="A16" s="37" t="s">
        <v>7</v>
      </c>
      <c r="B16" s="38">
        <v>4</v>
      </c>
      <c r="C16" s="44" t="s">
        <v>5</v>
      </c>
      <c r="D16" s="37">
        <v>6.5000000000000002E-2</v>
      </c>
      <c r="E16" s="3">
        <v>1.6E-2</v>
      </c>
      <c r="F16" s="15">
        <v>1.7000000000000001E-2</v>
      </c>
    </row>
    <row r="17" spans="1:6" x14ac:dyDescent="0.3">
      <c r="A17" s="37" t="s">
        <v>7</v>
      </c>
      <c r="B17" s="38">
        <v>5</v>
      </c>
      <c r="C17" s="44">
        <v>0.05</v>
      </c>
      <c r="D17" s="37">
        <v>6.7000000000000004E-2</v>
      </c>
      <c r="E17" s="3">
        <v>1.7999999999999999E-2</v>
      </c>
      <c r="F17" s="15">
        <v>0.02</v>
      </c>
    </row>
    <row r="18" spans="1:6" x14ac:dyDescent="0.3">
      <c r="A18" s="37" t="s">
        <v>7</v>
      </c>
      <c r="B18" s="38">
        <v>6</v>
      </c>
      <c r="C18" s="44">
        <v>0.05</v>
      </c>
      <c r="D18" s="37">
        <v>6.5000000000000002E-2</v>
      </c>
      <c r="E18" s="3">
        <v>1.6E-2</v>
      </c>
      <c r="F18" s="15">
        <v>1.7000000000000001E-2</v>
      </c>
    </row>
    <row r="19" spans="1:6" x14ac:dyDescent="0.3">
      <c r="A19" s="37" t="s">
        <v>7</v>
      </c>
      <c r="B19" s="38">
        <v>7</v>
      </c>
      <c r="C19" s="44">
        <v>0.5</v>
      </c>
      <c r="D19" s="37">
        <v>6.5000000000000002E-2</v>
      </c>
      <c r="E19" s="3">
        <v>1.6E-2</v>
      </c>
      <c r="F19" s="15">
        <v>1.7000000000000001E-2</v>
      </c>
    </row>
    <row r="20" spans="1:6" x14ac:dyDescent="0.3">
      <c r="A20" s="37" t="s">
        <v>7</v>
      </c>
      <c r="B20" s="38">
        <v>8</v>
      </c>
      <c r="C20" s="44">
        <v>0.5</v>
      </c>
      <c r="D20" s="37">
        <v>7.9000000000000001E-2</v>
      </c>
      <c r="E20" s="3">
        <v>0.03</v>
      </c>
      <c r="F20" s="15">
        <v>2.1999999999999999E-2</v>
      </c>
    </row>
    <row r="21" spans="1:6" x14ac:dyDescent="0.3">
      <c r="A21" s="37" t="s">
        <v>7</v>
      </c>
      <c r="B21" s="38">
        <v>9</v>
      </c>
      <c r="C21" s="44">
        <v>5</v>
      </c>
      <c r="D21" s="37">
        <v>7.2999999999999995E-2</v>
      </c>
      <c r="E21" s="3">
        <v>2.4E-2</v>
      </c>
      <c r="F21" s="15">
        <v>4.8000000000000001E-2</v>
      </c>
    </row>
    <row r="22" spans="1:6" x14ac:dyDescent="0.3">
      <c r="A22" s="37" t="s">
        <v>7</v>
      </c>
      <c r="B22" s="38">
        <v>10</v>
      </c>
      <c r="C22" s="44">
        <v>5</v>
      </c>
      <c r="D22" s="37">
        <v>6.8000000000000005E-2</v>
      </c>
      <c r="E22" s="3">
        <v>1.9E-2</v>
      </c>
      <c r="F22" s="15">
        <v>2.1000000000000001E-2</v>
      </c>
    </row>
    <row r="23" spans="1:6" x14ac:dyDescent="0.3">
      <c r="A23" s="37" t="s">
        <v>7</v>
      </c>
      <c r="B23" s="38">
        <v>11</v>
      </c>
      <c r="C23" s="44">
        <v>50</v>
      </c>
      <c r="D23" s="37">
        <v>0.08</v>
      </c>
      <c r="E23" s="3">
        <v>3.1E-2</v>
      </c>
      <c r="F23" s="15">
        <v>2.5000000000000001E-2</v>
      </c>
    </row>
    <row r="24" spans="1:6" x14ac:dyDescent="0.3">
      <c r="A24" s="37" t="s">
        <v>7</v>
      </c>
      <c r="B24" s="38">
        <v>12</v>
      </c>
      <c r="C24" s="44">
        <v>50</v>
      </c>
      <c r="D24" s="37">
        <v>8.4000000000000005E-2</v>
      </c>
      <c r="E24" s="3">
        <v>3.5000000000000003E-2</v>
      </c>
      <c r="F24" s="15">
        <v>2.4E-2</v>
      </c>
    </row>
    <row r="27" spans="1:6" x14ac:dyDescent="0.3">
      <c r="A27" t="s">
        <v>11</v>
      </c>
    </row>
    <row r="28" spans="1:6" x14ac:dyDescent="0.3">
      <c r="A28" t="s">
        <v>12</v>
      </c>
    </row>
    <row r="29" spans="1:6" x14ac:dyDescent="0.3">
      <c r="A29" t="s">
        <v>53</v>
      </c>
    </row>
    <row r="30" spans="1:6" x14ac:dyDescent="0.3">
      <c r="A30" t="s">
        <v>14</v>
      </c>
    </row>
    <row r="31" spans="1:6" x14ac:dyDescent="0.3">
      <c r="A31" t="s">
        <v>15</v>
      </c>
    </row>
    <row r="32" spans="1:6" x14ac:dyDescent="0.3">
      <c r="A32" t="s">
        <v>54</v>
      </c>
    </row>
    <row r="33" spans="1:6" x14ac:dyDescent="0.3">
      <c r="A33" t="s">
        <v>55</v>
      </c>
    </row>
    <row r="34" spans="1:6" x14ac:dyDescent="0.3">
      <c r="A34" t="s">
        <v>17</v>
      </c>
      <c r="D34" t="s">
        <v>18</v>
      </c>
    </row>
    <row r="36" spans="1:6" x14ac:dyDescent="0.3">
      <c r="F36" s="41" t="s">
        <v>44</v>
      </c>
    </row>
    <row r="37" spans="1:6" ht="130.19999999999999" thickBot="1" x14ac:dyDescent="0.35">
      <c r="A37" s="29" t="s">
        <v>19</v>
      </c>
      <c r="B37" s="30" t="s">
        <v>20</v>
      </c>
      <c r="C37" s="31" t="s">
        <v>21</v>
      </c>
      <c r="D37" s="29" t="s">
        <v>22</v>
      </c>
      <c r="E37" s="30" t="s">
        <v>23</v>
      </c>
      <c r="F37" s="32" t="s">
        <v>24</v>
      </c>
    </row>
    <row r="38" spans="1:6" x14ac:dyDescent="0.3">
      <c r="A38" s="33"/>
      <c r="B38" s="34"/>
      <c r="C38" s="45" t="s">
        <v>25</v>
      </c>
      <c r="D38" s="33" t="s">
        <v>26</v>
      </c>
      <c r="E38" s="35" t="s">
        <v>26</v>
      </c>
      <c r="F38" s="36"/>
    </row>
    <row r="39" spans="1:6" x14ac:dyDescent="0.3">
      <c r="A39" s="37" t="s">
        <v>7</v>
      </c>
      <c r="B39" s="38">
        <v>1</v>
      </c>
      <c r="C39" s="44" t="s">
        <v>27</v>
      </c>
      <c r="D39" s="37">
        <v>3.7999999999999999E-2</v>
      </c>
      <c r="E39" s="3"/>
      <c r="F39" s="15"/>
    </row>
    <row r="40" spans="1:6" x14ac:dyDescent="0.3">
      <c r="A40" s="37" t="s">
        <v>7</v>
      </c>
      <c r="B40" s="38">
        <v>2</v>
      </c>
      <c r="C40" s="44" t="s">
        <v>5</v>
      </c>
      <c r="D40" s="37">
        <v>5.6000000000000001E-2</v>
      </c>
      <c r="E40" s="3">
        <v>1.9E-2</v>
      </c>
      <c r="F40" s="15">
        <v>0.01</v>
      </c>
    </row>
    <row r="41" spans="1:6" x14ac:dyDescent="0.3">
      <c r="A41" s="37" t="s">
        <v>7</v>
      </c>
      <c r="B41" s="38">
        <v>3</v>
      </c>
      <c r="C41" s="44" t="s">
        <v>5</v>
      </c>
      <c r="D41" s="37">
        <v>7.4999999999999997E-2</v>
      </c>
      <c r="E41" s="3">
        <v>3.6999999999999998E-2</v>
      </c>
      <c r="F41" s="15">
        <v>7.0000000000000007E-2</v>
      </c>
    </row>
    <row r="42" spans="1:6" x14ac:dyDescent="0.3">
      <c r="A42" s="37" t="s">
        <v>7</v>
      </c>
      <c r="B42" s="38">
        <v>4</v>
      </c>
      <c r="C42" s="44" t="s">
        <v>5</v>
      </c>
      <c r="D42" s="37">
        <v>9.4E-2</v>
      </c>
      <c r="E42" s="3">
        <v>5.7000000000000002E-2</v>
      </c>
      <c r="F42" s="15">
        <v>1.2999999999999999E-2</v>
      </c>
    </row>
    <row r="43" spans="1:6" x14ac:dyDescent="0.3">
      <c r="A43" s="37" t="s">
        <v>7</v>
      </c>
      <c r="B43" s="38">
        <v>5</v>
      </c>
      <c r="C43" s="44">
        <v>0.05</v>
      </c>
      <c r="D43" s="37">
        <v>7.1999999999999995E-2</v>
      </c>
      <c r="E43" s="3">
        <v>3.4000000000000002E-2</v>
      </c>
      <c r="F43" s="15">
        <v>1.2999999999999999E-2</v>
      </c>
    </row>
    <row r="44" spans="1:6" x14ac:dyDescent="0.3">
      <c r="A44" s="37" t="s">
        <v>7</v>
      </c>
      <c r="B44" s="38">
        <v>6</v>
      </c>
      <c r="C44" s="44">
        <v>0.05</v>
      </c>
      <c r="D44" s="37">
        <v>6.4000000000000001E-2</v>
      </c>
      <c r="E44" s="3">
        <v>2.5999999999999999E-2</v>
      </c>
      <c r="F44" s="15">
        <v>1.2999999999999999E-2</v>
      </c>
    </row>
    <row r="45" spans="1:6" x14ac:dyDescent="0.3">
      <c r="A45" s="37" t="s">
        <v>7</v>
      </c>
      <c r="B45" s="38">
        <v>7</v>
      </c>
      <c r="C45" s="44">
        <v>0.5</v>
      </c>
      <c r="D45" s="37">
        <v>6.5000000000000002E-2</v>
      </c>
      <c r="E45" s="3">
        <v>2.8000000000000001E-2</v>
      </c>
      <c r="F45" s="15">
        <v>1.4E-2</v>
      </c>
    </row>
    <row r="46" spans="1:6" x14ac:dyDescent="0.3">
      <c r="A46" s="37" t="s">
        <v>7</v>
      </c>
      <c r="B46" s="38">
        <v>8</v>
      </c>
      <c r="C46" s="44">
        <v>0.5</v>
      </c>
      <c r="D46" s="37">
        <v>7.0999999999999994E-2</v>
      </c>
      <c r="E46" s="3">
        <v>3.3000000000000002E-2</v>
      </c>
      <c r="F46" s="15">
        <v>1.7000000000000001E-2</v>
      </c>
    </row>
    <row r="47" spans="1:6" x14ac:dyDescent="0.3">
      <c r="A47" s="37" t="s">
        <v>7</v>
      </c>
      <c r="B47" s="38">
        <v>9</v>
      </c>
      <c r="C47" s="44">
        <v>5</v>
      </c>
      <c r="D47" s="37">
        <v>0.08</v>
      </c>
      <c r="E47" s="3">
        <v>4.2000000000000003E-2</v>
      </c>
      <c r="F47" s="15">
        <v>4.8000000000000001E-2</v>
      </c>
    </row>
    <row r="48" spans="1:6" x14ac:dyDescent="0.3">
      <c r="A48" s="37" t="s">
        <v>7</v>
      </c>
      <c r="B48" s="38">
        <v>10</v>
      </c>
      <c r="C48" s="44">
        <v>5</v>
      </c>
      <c r="D48" s="37">
        <v>7.1999999999999995E-2</v>
      </c>
      <c r="E48" s="3">
        <v>3.4000000000000002E-2</v>
      </c>
      <c r="F48" s="15">
        <v>1.4999999999999999E-2</v>
      </c>
    </row>
    <row r="49" spans="1:6" x14ac:dyDescent="0.3">
      <c r="A49" s="37" t="s">
        <v>7</v>
      </c>
      <c r="B49" s="38">
        <v>11</v>
      </c>
      <c r="C49" s="44">
        <v>50</v>
      </c>
      <c r="D49" s="37">
        <v>8.2000000000000003E-2</v>
      </c>
      <c r="E49" s="3">
        <v>4.3999999999999997E-2</v>
      </c>
      <c r="F49" s="15">
        <v>1.2999999999999999E-2</v>
      </c>
    </row>
    <row r="50" spans="1:6" x14ac:dyDescent="0.3">
      <c r="A50" s="37" t="s">
        <v>7</v>
      </c>
      <c r="B50" s="38">
        <v>12</v>
      </c>
      <c r="C50" s="44">
        <v>50</v>
      </c>
      <c r="D50" s="37">
        <v>8.1000000000000003E-2</v>
      </c>
      <c r="E50" s="3">
        <v>4.2999999999999997E-2</v>
      </c>
      <c r="F50" s="15">
        <v>0.151</v>
      </c>
    </row>
    <row r="53" spans="1:6" x14ac:dyDescent="0.3">
      <c r="A53" t="s">
        <v>11</v>
      </c>
    </row>
    <row r="54" spans="1:6" x14ac:dyDescent="0.3">
      <c r="A54" t="s">
        <v>12</v>
      </c>
    </row>
    <row r="55" spans="1:6" x14ac:dyDescent="0.3">
      <c r="A55" t="s">
        <v>56</v>
      </c>
    </row>
    <row r="56" spans="1:6" x14ac:dyDescent="0.3">
      <c r="A56" t="s">
        <v>14</v>
      </c>
    </row>
    <row r="57" spans="1:6" x14ac:dyDescent="0.3">
      <c r="A57" t="s">
        <v>15</v>
      </c>
    </row>
    <row r="58" spans="1:6" x14ac:dyDescent="0.3">
      <c r="A58" t="s">
        <v>57</v>
      </c>
    </row>
    <row r="59" spans="1:6" x14ac:dyDescent="0.3">
      <c r="A59" t="s">
        <v>58</v>
      </c>
    </row>
    <row r="60" spans="1:6" x14ac:dyDescent="0.3">
      <c r="A60" t="s">
        <v>17</v>
      </c>
      <c r="D60" t="s">
        <v>18</v>
      </c>
    </row>
    <row r="62" spans="1:6" x14ac:dyDescent="0.3">
      <c r="F62" s="41" t="s">
        <v>44</v>
      </c>
    </row>
    <row r="63" spans="1:6" ht="130.19999999999999" thickBot="1" x14ac:dyDescent="0.35">
      <c r="A63" s="29" t="s">
        <v>19</v>
      </c>
      <c r="B63" s="30" t="s">
        <v>20</v>
      </c>
      <c r="C63" s="31" t="s">
        <v>21</v>
      </c>
      <c r="D63" s="29" t="s">
        <v>22</v>
      </c>
      <c r="E63" s="30" t="s">
        <v>23</v>
      </c>
      <c r="F63" s="32" t="s">
        <v>24</v>
      </c>
    </row>
    <row r="64" spans="1:6" x14ac:dyDescent="0.3">
      <c r="A64" s="33"/>
      <c r="B64" s="34"/>
      <c r="C64" s="45" t="s">
        <v>25</v>
      </c>
      <c r="D64" s="33" t="s">
        <v>26</v>
      </c>
      <c r="E64" s="35" t="s">
        <v>26</v>
      </c>
      <c r="F64" s="36"/>
    </row>
    <row r="65" spans="1:6" x14ac:dyDescent="0.3">
      <c r="A65" s="37" t="s">
        <v>28</v>
      </c>
      <c r="B65" s="38">
        <v>1</v>
      </c>
      <c r="C65" s="44" t="s">
        <v>27</v>
      </c>
      <c r="D65" s="37">
        <v>6.0999999999999999E-2</v>
      </c>
      <c r="E65" s="3"/>
      <c r="F65" s="15"/>
    </row>
    <row r="66" spans="1:6" x14ac:dyDescent="0.3">
      <c r="A66" s="37" t="s">
        <v>28</v>
      </c>
      <c r="B66" s="38">
        <v>2</v>
      </c>
      <c r="C66" s="44" t="s">
        <v>5</v>
      </c>
      <c r="D66" s="37">
        <v>6.5000000000000002E-2</v>
      </c>
      <c r="E66" s="3">
        <v>4.0000000000000001E-3</v>
      </c>
      <c r="F66" s="15">
        <v>8.0000000000000002E-3</v>
      </c>
    </row>
    <row r="67" spans="1:6" x14ac:dyDescent="0.3">
      <c r="A67" s="37" t="s">
        <v>28</v>
      </c>
      <c r="B67" s="38">
        <v>3</v>
      </c>
      <c r="C67" s="44" t="s">
        <v>5</v>
      </c>
      <c r="D67" s="37">
        <v>6.9000000000000006E-2</v>
      </c>
      <c r="E67" s="3">
        <v>8.0000000000000002E-3</v>
      </c>
      <c r="F67" s="15">
        <v>1.0999999999999999E-2</v>
      </c>
    </row>
    <row r="68" spans="1:6" x14ac:dyDescent="0.3">
      <c r="A68" s="37" t="s">
        <v>28</v>
      </c>
      <c r="B68" s="38">
        <v>4</v>
      </c>
      <c r="C68" s="44" t="s">
        <v>5</v>
      </c>
      <c r="D68" s="37">
        <v>7.0000000000000007E-2</v>
      </c>
      <c r="E68" s="3">
        <v>8.9999999999999993E-3</v>
      </c>
      <c r="F68" s="15">
        <v>0.01</v>
      </c>
    </row>
    <row r="69" spans="1:6" x14ac:dyDescent="0.3">
      <c r="A69" s="37" t="s">
        <v>28</v>
      </c>
      <c r="B69" s="38">
        <v>5</v>
      </c>
      <c r="C69" s="44">
        <v>0.05</v>
      </c>
      <c r="D69" s="37">
        <v>5.8000000000000003E-2</v>
      </c>
      <c r="E69" s="3">
        <v>-3.0000000000000001E-3</v>
      </c>
      <c r="F69" s="15">
        <v>2.1000000000000001E-2</v>
      </c>
    </row>
    <row r="70" spans="1:6" x14ac:dyDescent="0.3">
      <c r="A70" s="37" t="s">
        <v>28</v>
      </c>
      <c r="B70" s="38">
        <v>6</v>
      </c>
      <c r="C70" s="44">
        <v>0.05</v>
      </c>
      <c r="D70" s="37">
        <v>5.8999999999999997E-2</v>
      </c>
      <c r="E70" s="3">
        <v>-2E-3</v>
      </c>
      <c r="F70" s="15">
        <v>0.01</v>
      </c>
    </row>
    <row r="71" spans="1:6" x14ac:dyDescent="0.3">
      <c r="A71" s="37" t="s">
        <v>28</v>
      </c>
      <c r="B71" s="38">
        <v>7</v>
      </c>
      <c r="C71" s="44">
        <v>0.5</v>
      </c>
      <c r="D71" s="37">
        <v>7.2999999999999995E-2</v>
      </c>
      <c r="E71" s="3">
        <v>1.0999999999999999E-2</v>
      </c>
      <c r="F71" s="15">
        <v>0.01</v>
      </c>
    </row>
    <row r="72" spans="1:6" x14ac:dyDescent="0.3">
      <c r="A72" s="37" t="s">
        <v>28</v>
      </c>
      <c r="B72" s="38">
        <v>8</v>
      </c>
      <c r="C72" s="44">
        <v>0.5</v>
      </c>
      <c r="D72" s="37">
        <v>8.6999999999999994E-2</v>
      </c>
      <c r="E72" s="3">
        <v>2.5999999999999999E-2</v>
      </c>
      <c r="F72" s="15">
        <v>8.9999999999999993E-3</v>
      </c>
    </row>
    <row r="73" spans="1:6" x14ac:dyDescent="0.3">
      <c r="A73" s="37" t="s">
        <v>28</v>
      </c>
      <c r="B73" s="38">
        <v>9</v>
      </c>
      <c r="C73" s="44">
        <v>5</v>
      </c>
      <c r="D73" s="37">
        <v>7.0999999999999994E-2</v>
      </c>
      <c r="E73" s="3">
        <v>0.01</v>
      </c>
      <c r="F73" s="15">
        <v>1.2E-2</v>
      </c>
    </row>
    <row r="74" spans="1:6" x14ac:dyDescent="0.3">
      <c r="A74" s="37" t="s">
        <v>28</v>
      </c>
      <c r="B74" s="38">
        <v>10</v>
      </c>
      <c r="C74" s="44">
        <v>5</v>
      </c>
      <c r="D74" s="37">
        <v>7.4999999999999997E-2</v>
      </c>
      <c r="E74" s="3">
        <v>1.4E-2</v>
      </c>
      <c r="F74" s="15">
        <v>1.2E-2</v>
      </c>
    </row>
    <row r="75" spans="1:6" x14ac:dyDescent="0.3">
      <c r="A75" s="37" t="s">
        <v>28</v>
      </c>
      <c r="B75" s="38">
        <v>11</v>
      </c>
      <c r="C75" s="44">
        <v>50</v>
      </c>
      <c r="D75" s="37">
        <v>9.1999999999999998E-2</v>
      </c>
      <c r="E75" s="3">
        <v>3.1E-2</v>
      </c>
      <c r="F75" s="15">
        <v>1.2999999999999999E-2</v>
      </c>
    </row>
    <row r="76" spans="1:6" x14ac:dyDescent="0.3">
      <c r="A76" s="37" t="s">
        <v>28</v>
      </c>
      <c r="B76" s="38">
        <v>12</v>
      </c>
      <c r="C76" s="44">
        <v>50</v>
      </c>
      <c r="D76" s="37">
        <v>9.1999999999999998E-2</v>
      </c>
      <c r="E76" s="3">
        <v>3.1E-2</v>
      </c>
      <c r="F76" s="15">
        <v>1.2E-2</v>
      </c>
    </row>
    <row r="78" spans="1:6" x14ac:dyDescent="0.3">
      <c r="A78" t="s">
        <v>11</v>
      </c>
    </row>
    <row r="79" spans="1:6" x14ac:dyDescent="0.3">
      <c r="A79" t="s">
        <v>12</v>
      </c>
    </row>
    <row r="80" spans="1:6" x14ac:dyDescent="0.3">
      <c r="A80" t="s">
        <v>63</v>
      </c>
    </row>
    <row r="81" spans="1:5" x14ac:dyDescent="0.3">
      <c r="A81" t="s">
        <v>14</v>
      </c>
    </row>
    <row r="82" spans="1:5" x14ac:dyDescent="0.3">
      <c r="A82" t="s">
        <v>60</v>
      </c>
    </row>
    <row r="83" spans="1:5" x14ac:dyDescent="0.3">
      <c r="A83" t="s">
        <v>64</v>
      </c>
    </row>
    <row r="84" spans="1:5" x14ac:dyDescent="0.3">
      <c r="A84" t="s">
        <v>62</v>
      </c>
    </row>
    <row r="85" spans="1:5" x14ac:dyDescent="0.3">
      <c r="A85" t="s">
        <v>17</v>
      </c>
      <c r="D85" t="s">
        <v>18</v>
      </c>
    </row>
    <row r="87" spans="1:5" x14ac:dyDescent="0.3">
      <c r="E87" s="41" t="s">
        <v>44</v>
      </c>
    </row>
    <row r="88" spans="1:5" ht="130.19999999999999" thickBot="1" x14ac:dyDescent="0.35">
      <c r="A88" s="29" t="s">
        <v>19</v>
      </c>
      <c r="B88" s="30" t="s">
        <v>20</v>
      </c>
      <c r="C88" s="31" t="s">
        <v>21</v>
      </c>
      <c r="D88" s="29" t="s">
        <v>22</v>
      </c>
      <c r="E88" s="32" t="s">
        <v>24</v>
      </c>
    </row>
    <row r="89" spans="1:5" x14ac:dyDescent="0.3">
      <c r="A89" s="33"/>
      <c r="B89" s="34"/>
      <c r="C89" s="45" t="s">
        <v>25</v>
      </c>
      <c r="D89" s="33" t="s">
        <v>26</v>
      </c>
      <c r="E89" s="36"/>
    </row>
    <row r="90" spans="1:5" x14ac:dyDescent="0.3">
      <c r="A90" s="37" t="s">
        <v>28</v>
      </c>
      <c r="B90" s="38">
        <v>1</v>
      </c>
      <c r="C90" s="44" t="s">
        <v>27</v>
      </c>
      <c r="D90" s="37">
        <v>6.0999999999999999E-2</v>
      </c>
      <c r="E90" s="15"/>
    </row>
    <row r="91" spans="1:5" x14ac:dyDescent="0.3">
      <c r="A91" s="37" t="s">
        <v>28</v>
      </c>
      <c r="B91" s="38">
        <v>2</v>
      </c>
      <c r="C91" s="44" t="s">
        <v>5</v>
      </c>
      <c r="D91" s="37">
        <v>6.7000000000000004E-2</v>
      </c>
      <c r="E91" s="15">
        <v>2.4E-2</v>
      </c>
    </row>
    <row r="92" spans="1:5" x14ac:dyDescent="0.3">
      <c r="A92" s="37" t="s">
        <v>28</v>
      </c>
      <c r="B92" s="38">
        <v>3</v>
      </c>
      <c r="C92" s="44" t="s">
        <v>5</v>
      </c>
      <c r="D92" s="37">
        <v>6.5000000000000002E-2</v>
      </c>
      <c r="E92" s="15">
        <v>7.9000000000000001E-2</v>
      </c>
    </row>
    <row r="93" spans="1:5" x14ac:dyDescent="0.3">
      <c r="A93" s="37" t="s">
        <v>28</v>
      </c>
      <c r="B93" s="38">
        <v>4</v>
      </c>
      <c r="C93" s="44" t="s">
        <v>5</v>
      </c>
      <c r="D93" s="37">
        <v>6.4000000000000001E-2</v>
      </c>
      <c r="E93" s="15">
        <v>3.3000000000000002E-2</v>
      </c>
    </row>
    <row r="94" spans="1:5" x14ac:dyDescent="0.3">
      <c r="A94" s="37" t="s">
        <v>28</v>
      </c>
      <c r="B94" s="38">
        <v>5</v>
      </c>
      <c r="C94" s="44">
        <v>0.05</v>
      </c>
      <c r="D94" s="37">
        <v>6.5000000000000002E-2</v>
      </c>
      <c r="E94" s="15">
        <v>4.4999999999999998E-2</v>
      </c>
    </row>
    <row r="95" spans="1:5" x14ac:dyDescent="0.3">
      <c r="A95" s="37" t="s">
        <v>28</v>
      </c>
      <c r="B95" s="38">
        <v>6</v>
      </c>
      <c r="C95" s="44">
        <v>0.05</v>
      </c>
      <c r="D95" s="37">
        <v>7.8E-2</v>
      </c>
      <c r="E95" s="15">
        <v>0.04</v>
      </c>
    </row>
    <row r="96" spans="1:5" x14ac:dyDescent="0.3">
      <c r="A96" s="37" t="s">
        <v>28</v>
      </c>
      <c r="B96" s="38">
        <v>7</v>
      </c>
      <c r="C96" s="44">
        <v>0.5</v>
      </c>
      <c r="D96" s="37">
        <v>7.3999999999999996E-2</v>
      </c>
      <c r="E96" s="15">
        <v>3.5000000000000003E-2</v>
      </c>
    </row>
    <row r="97" spans="1:5" x14ac:dyDescent="0.3">
      <c r="A97" s="37" t="s">
        <v>28</v>
      </c>
      <c r="B97" s="38">
        <v>8</v>
      </c>
      <c r="C97" s="44">
        <v>0.5</v>
      </c>
      <c r="D97" s="37">
        <v>7.8E-2</v>
      </c>
      <c r="E97" s="15">
        <v>3.6999999999999998E-2</v>
      </c>
    </row>
    <row r="98" spans="1:5" x14ac:dyDescent="0.3">
      <c r="A98" s="37" t="s">
        <v>28</v>
      </c>
      <c r="B98" s="38">
        <v>9</v>
      </c>
      <c r="C98" s="44">
        <v>5</v>
      </c>
      <c r="D98" s="37">
        <v>7.5999999999999998E-2</v>
      </c>
      <c r="E98" s="15">
        <v>4.9000000000000002E-2</v>
      </c>
    </row>
    <row r="99" spans="1:5" x14ac:dyDescent="0.3">
      <c r="A99" s="37" t="s">
        <v>28</v>
      </c>
      <c r="B99" s="38">
        <v>10</v>
      </c>
      <c r="C99" s="44">
        <v>5</v>
      </c>
      <c r="D99" s="37">
        <v>7.2999999999999995E-2</v>
      </c>
      <c r="E99" s="15">
        <v>8.7999999999999995E-2</v>
      </c>
    </row>
    <row r="100" spans="1:5" x14ac:dyDescent="0.3">
      <c r="A100" s="37" t="s">
        <v>28</v>
      </c>
      <c r="B100" s="38">
        <v>11</v>
      </c>
      <c r="C100" s="44">
        <v>50</v>
      </c>
      <c r="D100" s="37">
        <v>9.2999999999999999E-2</v>
      </c>
      <c r="E100" s="15">
        <v>2.5000000000000001E-2</v>
      </c>
    </row>
    <row r="101" spans="1:5" x14ac:dyDescent="0.3">
      <c r="A101" s="37" t="s">
        <v>28</v>
      </c>
      <c r="B101" s="38">
        <v>12</v>
      </c>
      <c r="C101" s="44">
        <v>50</v>
      </c>
      <c r="D101" s="37">
        <v>9.8000000000000004E-2</v>
      </c>
      <c r="E101" s="15">
        <v>3.6999999999999998E-2</v>
      </c>
    </row>
    <row r="105" spans="1:5" x14ac:dyDescent="0.3">
      <c r="A105" t="s">
        <v>11</v>
      </c>
    </row>
    <row r="106" spans="1:5" x14ac:dyDescent="0.3">
      <c r="A106" t="s">
        <v>12</v>
      </c>
    </row>
    <row r="107" spans="1:5" x14ac:dyDescent="0.3">
      <c r="A107" t="s">
        <v>59</v>
      </c>
    </row>
    <row r="108" spans="1:5" x14ac:dyDescent="0.3">
      <c r="A108" t="s">
        <v>14</v>
      </c>
    </row>
    <row r="109" spans="1:5" x14ac:dyDescent="0.3">
      <c r="A109" t="s">
        <v>60</v>
      </c>
    </row>
    <row r="110" spans="1:5" x14ac:dyDescent="0.3">
      <c r="A110" t="s">
        <v>61</v>
      </c>
    </row>
    <row r="111" spans="1:5" x14ac:dyDescent="0.3">
      <c r="A111" t="s">
        <v>65</v>
      </c>
    </row>
    <row r="112" spans="1:5" x14ac:dyDescent="0.3">
      <c r="A112" t="s">
        <v>17</v>
      </c>
      <c r="D112" t="s">
        <v>18</v>
      </c>
    </row>
    <row r="114" spans="1:6" x14ac:dyDescent="0.3">
      <c r="F114" s="41" t="s">
        <v>44</v>
      </c>
    </row>
    <row r="115" spans="1:6" ht="130.19999999999999" thickBot="1" x14ac:dyDescent="0.35">
      <c r="A115" s="29" t="s">
        <v>19</v>
      </c>
      <c r="B115" s="30" t="s">
        <v>20</v>
      </c>
      <c r="C115" s="31" t="s">
        <v>21</v>
      </c>
      <c r="D115" s="29" t="s">
        <v>22</v>
      </c>
      <c r="E115" s="30" t="s">
        <v>23</v>
      </c>
      <c r="F115" s="32" t="s">
        <v>24</v>
      </c>
    </row>
    <row r="116" spans="1:6" x14ac:dyDescent="0.3">
      <c r="A116" s="33"/>
      <c r="B116" s="34"/>
      <c r="C116" s="45" t="s">
        <v>25</v>
      </c>
      <c r="D116" s="33" t="s">
        <v>26</v>
      </c>
      <c r="E116" s="35" t="s">
        <v>26</v>
      </c>
      <c r="F116" s="36"/>
    </row>
    <row r="117" spans="1:6" x14ac:dyDescent="0.3">
      <c r="A117" s="37" t="s">
        <v>0</v>
      </c>
      <c r="B117" s="38">
        <v>1</v>
      </c>
      <c r="C117" s="44" t="s">
        <v>27</v>
      </c>
      <c r="D117" s="37">
        <v>6.6000000000000003E-2</v>
      </c>
      <c r="E117" s="3"/>
      <c r="F117" s="15"/>
    </row>
    <row r="118" spans="1:6" x14ac:dyDescent="0.3">
      <c r="A118" s="37" t="s">
        <v>0</v>
      </c>
      <c r="B118" s="38">
        <v>2</v>
      </c>
      <c r="C118" s="44" t="s">
        <v>5</v>
      </c>
      <c r="D118" s="37">
        <v>7.9000000000000001E-2</v>
      </c>
      <c r="E118" s="3">
        <v>1.2999999999999999E-2</v>
      </c>
      <c r="F118" s="15">
        <v>0.54400000000000004</v>
      </c>
    </row>
    <row r="119" spans="1:6" x14ac:dyDescent="0.3">
      <c r="A119" s="37" t="s">
        <v>0</v>
      </c>
      <c r="B119" s="38">
        <v>3</v>
      </c>
      <c r="C119" s="44" t="s">
        <v>5</v>
      </c>
      <c r="D119" s="37">
        <v>7.6999999999999999E-2</v>
      </c>
      <c r="E119" s="3">
        <v>1.0999999999999999E-2</v>
      </c>
      <c r="F119" s="15">
        <v>2.8000000000000001E-2</v>
      </c>
    </row>
    <row r="120" spans="1:6" x14ac:dyDescent="0.3">
      <c r="A120" s="37" t="s">
        <v>0</v>
      </c>
      <c r="B120" s="38">
        <v>4</v>
      </c>
      <c r="C120" s="44" t="s">
        <v>5</v>
      </c>
      <c r="D120" s="37">
        <v>7.9000000000000001E-2</v>
      </c>
      <c r="E120" s="3">
        <v>1.2999999999999999E-2</v>
      </c>
      <c r="F120" s="15">
        <v>3.3000000000000002E-2</v>
      </c>
    </row>
    <row r="121" spans="1:6" x14ac:dyDescent="0.3">
      <c r="A121" s="37" t="s">
        <v>0</v>
      </c>
      <c r="B121" s="38">
        <v>5</v>
      </c>
      <c r="C121" s="44">
        <v>0.05</v>
      </c>
      <c r="D121" s="37">
        <v>7.0000000000000007E-2</v>
      </c>
      <c r="E121" s="3">
        <v>5.0000000000000001E-3</v>
      </c>
      <c r="F121" s="15">
        <v>3.4000000000000002E-2</v>
      </c>
    </row>
    <row r="122" spans="1:6" x14ac:dyDescent="0.3">
      <c r="A122" s="37" t="s">
        <v>0</v>
      </c>
      <c r="B122" s="38">
        <v>6</v>
      </c>
      <c r="C122" s="44">
        <v>0.05</v>
      </c>
      <c r="D122" s="37">
        <v>7.1999999999999995E-2</v>
      </c>
      <c r="E122" s="3">
        <v>6.0000000000000001E-3</v>
      </c>
      <c r="F122" s="15">
        <v>2.4E-2</v>
      </c>
    </row>
    <row r="123" spans="1:6" x14ac:dyDescent="0.3">
      <c r="A123" s="37" t="s">
        <v>0</v>
      </c>
      <c r="B123" s="38">
        <v>7</v>
      </c>
      <c r="C123" s="44">
        <v>0.5</v>
      </c>
      <c r="D123" s="37">
        <v>7.3999999999999996E-2</v>
      </c>
      <c r="E123" s="3">
        <v>8.9999999999999993E-3</v>
      </c>
      <c r="F123" s="15">
        <v>2.7E-2</v>
      </c>
    </row>
    <row r="124" spans="1:6" x14ac:dyDescent="0.3">
      <c r="A124" s="37" t="s">
        <v>0</v>
      </c>
      <c r="B124" s="38">
        <v>8</v>
      </c>
      <c r="C124" s="44">
        <v>0.5</v>
      </c>
      <c r="D124" s="37">
        <v>9.1999999999999998E-2</v>
      </c>
      <c r="E124" s="3">
        <v>2.7E-2</v>
      </c>
      <c r="F124" s="15">
        <v>3.5000000000000003E-2</v>
      </c>
    </row>
    <row r="125" spans="1:6" x14ac:dyDescent="0.3">
      <c r="A125" s="37" t="s">
        <v>0</v>
      </c>
      <c r="B125" s="38">
        <v>9</v>
      </c>
      <c r="C125" s="44">
        <v>5</v>
      </c>
      <c r="D125" s="37">
        <v>0.115</v>
      </c>
      <c r="E125" s="3">
        <v>4.9000000000000002E-2</v>
      </c>
      <c r="F125" s="15">
        <v>3.5999999999999997E-2</v>
      </c>
    </row>
    <row r="126" spans="1:6" x14ac:dyDescent="0.3">
      <c r="A126" s="37" t="s">
        <v>0</v>
      </c>
      <c r="B126" s="38">
        <v>10</v>
      </c>
      <c r="C126" s="44">
        <v>5</v>
      </c>
      <c r="D126" s="37">
        <v>7.3999999999999996E-2</v>
      </c>
      <c r="E126" s="3">
        <v>8.9999999999999993E-3</v>
      </c>
      <c r="F126" s="15">
        <v>3.4000000000000002E-2</v>
      </c>
    </row>
    <row r="127" spans="1:6" x14ac:dyDescent="0.3">
      <c r="A127" s="37" t="s">
        <v>0</v>
      </c>
      <c r="B127" s="38">
        <v>11</v>
      </c>
      <c r="C127" s="44">
        <v>50</v>
      </c>
      <c r="D127" s="37">
        <v>0.13900000000000001</v>
      </c>
      <c r="E127" s="3">
        <v>7.3999999999999996E-2</v>
      </c>
      <c r="F127" s="15">
        <v>3.9E-2</v>
      </c>
    </row>
    <row r="128" spans="1:6" x14ac:dyDescent="0.3">
      <c r="A128" s="37" t="s">
        <v>0</v>
      </c>
      <c r="B128" s="38">
        <v>12</v>
      </c>
      <c r="C128" s="44">
        <v>50</v>
      </c>
      <c r="D128" s="37">
        <v>0.13400000000000001</v>
      </c>
      <c r="E128" s="3">
        <v>6.9000000000000006E-2</v>
      </c>
      <c r="F128" s="15">
        <v>3.5999999999999997E-2</v>
      </c>
    </row>
    <row r="130" spans="1:6" x14ac:dyDescent="0.3">
      <c r="A130" t="s">
        <v>11</v>
      </c>
    </row>
    <row r="131" spans="1:6" x14ac:dyDescent="0.3">
      <c r="A131" t="s">
        <v>12</v>
      </c>
    </row>
    <row r="132" spans="1:6" x14ac:dyDescent="0.3">
      <c r="A132" t="s">
        <v>66</v>
      </c>
    </row>
    <row r="133" spans="1:6" x14ac:dyDescent="0.3">
      <c r="A133" t="s">
        <v>14</v>
      </c>
    </row>
    <row r="134" spans="1:6" x14ac:dyDescent="0.3">
      <c r="A134" t="s">
        <v>60</v>
      </c>
    </row>
    <row r="135" spans="1:6" x14ac:dyDescent="0.3">
      <c r="A135" t="s">
        <v>67</v>
      </c>
    </row>
    <row r="136" spans="1:6" x14ac:dyDescent="0.3">
      <c r="A136" t="s">
        <v>68</v>
      </c>
    </row>
    <row r="137" spans="1:6" x14ac:dyDescent="0.3">
      <c r="A137" t="s">
        <v>17</v>
      </c>
      <c r="D137" t="s">
        <v>18</v>
      </c>
    </row>
    <row r="139" spans="1:6" x14ac:dyDescent="0.3">
      <c r="F139" s="41" t="s">
        <v>44</v>
      </c>
    </row>
    <row r="140" spans="1:6" ht="130.19999999999999" thickBot="1" x14ac:dyDescent="0.35">
      <c r="A140" s="29" t="s">
        <v>19</v>
      </c>
      <c r="B140" s="30" t="s">
        <v>20</v>
      </c>
      <c r="C140" s="31" t="s">
        <v>21</v>
      </c>
      <c r="D140" s="29" t="s">
        <v>22</v>
      </c>
      <c r="E140" s="30" t="s">
        <v>23</v>
      </c>
      <c r="F140" s="32" t="s">
        <v>24</v>
      </c>
    </row>
    <row r="141" spans="1:6" x14ac:dyDescent="0.3">
      <c r="A141" s="33"/>
      <c r="B141" s="34"/>
      <c r="C141" s="45" t="s">
        <v>25</v>
      </c>
      <c r="D141" s="33" t="s">
        <v>26</v>
      </c>
      <c r="E141" s="35" t="s">
        <v>26</v>
      </c>
      <c r="F141" s="36"/>
    </row>
    <row r="142" spans="1:6" x14ac:dyDescent="0.3">
      <c r="A142" s="37" t="s">
        <v>0</v>
      </c>
      <c r="B142" s="38">
        <v>1</v>
      </c>
      <c r="C142" s="44" t="s">
        <v>27</v>
      </c>
      <c r="D142" s="37">
        <v>6.7000000000000004E-2</v>
      </c>
      <c r="E142" s="3"/>
      <c r="F142" s="15"/>
    </row>
    <row r="143" spans="1:6" x14ac:dyDescent="0.3">
      <c r="A143" s="37" t="s">
        <v>0</v>
      </c>
      <c r="B143" s="38">
        <v>2</v>
      </c>
      <c r="C143" s="44" t="s">
        <v>5</v>
      </c>
      <c r="D143" s="37">
        <v>7.3999999999999996E-2</v>
      </c>
      <c r="E143" s="3">
        <v>8.0000000000000002E-3</v>
      </c>
      <c r="F143" s="15">
        <v>2.5999999999999999E-2</v>
      </c>
    </row>
    <row r="144" spans="1:6" x14ac:dyDescent="0.3">
      <c r="A144" s="37" t="s">
        <v>0</v>
      </c>
      <c r="B144" s="38">
        <v>3</v>
      </c>
      <c r="C144" s="44" t="s">
        <v>5</v>
      </c>
      <c r="D144" s="37">
        <v>7.8E-2</v>
      </c>
      <c r="E144" s="3">
        <v>1.0999999999999999E-2</v>
      </c>
      <c r="F144" s="15">
        <v>2.8000000000000001E-2</v>
      </c>
    </row>
    <row r="145" spans="1:6" x14ac:dyDescent="0.3">
      <c r="A145" s="37" t="s">
        <v>0</v>
      </c>
      <c r="B145" s="38">
        <v>4</v>
      </c>
      <c r="C145" s="44" t="s">
        <v>5</v>
      </c>
      <c r="D145" s="37">
        <v>7.8E-2</v>
      </c>
      <c r="E145" s="3">
        <v>1.0999999999999999E-2</v>
      </c>
      <c r="F145" s="15">
        <v>2.3E-2</v>
      </c>
    </row>
    <row r="146" spans="1:6" x14ac:dyDescent="0.3">
      <c r="A146" s="37" t="s">
        <v>0</v>
      </c>
      <c r="B146" s="38">
        <v>5</v>
      </c>
      <c r="C146" s="44">
        <v>0.05</v>
      </c>
      <c r="D146" s="37">
        <v>6.7000000000000004E-2</v>
      </c>
      <c r="E146" s="3">
        <v>2.0000000000000001E-4</v>
      </c>
      <c r="F146" s="15">
        <v>1.7999999999999999E-2</v>
      </c>
    </row>
    <row r="147" spans="1:6" x14ac:dyDescent="0.3">
      <c r="A147" s="37" t="s">
        <v>0</v>
      </c>
      <c r="B147" s="38">
        <v>6</v>
      </c>
      <c r="C147" s="44">
        <v>0.05</v>
      </c>
      <c r="D147" s="37">
        <v>6.8000000000000005E-2</v>
      </c>
      <c r="E147" s="3">
        <v>1E-3</v>
      </c>
      <c r="F147" s="15">
        <v>1.7999999999999999E-2</v>
      </c>
    </row>
    <row r="148" spans="1:6" x14ac:dyDescent="0.3">
      <c r="A148" s="37" t="s">
        <v>0</v>
      </c>
      <c r="B148" s="38">
        <v>7</v>
      </c>
      <c r="C148" s="44">
        <v>0.5</v>
      </c>
      <c r="D148" s="37">
        <v>6.9000000000000006E-2</v>
      </c>
      <c r="E148" s="3">
        <v>2E-3</v>
      </c>
      <c r="F148" s="15">
        <v>1.0999999999999999E-2</v>
      </c>
    </row>
    <row r="149" spans="1:6" x14ac:dyDescent="0.3">
      <c r="A149" s="37" t="s">
        <v>0</v>
      </c>
      <c r="B149" s="38">
        <v>8</v>
      </c>
      <c r="C149" s="44">
        <v>0.5</v>
      </c>
      <c r="D149" s="37">
        <v>8.5000000000000006E-2</v>
      </c>
      <c r="E149" s="3">
        <v>1.7999999999999999E-2</v>
      </c>
      <c r="F149" s="15">
        <v>0.02</v>
      </c>
    </row>
    <row r="150" spans="1:6" x14ac:dyDescent="0.3">
      <c r="A150" s="37" t="s">
        <v>0</v>
      </c>
      <c r="B150" s="38">
        <v>9</v>
      </c>
      <c r="C150" s="44">
        <v>5</v>
      </c>
      <c r="D150" s="37">
        <v>0.107</v>
      </c>
      <c r="E150" s="3">
        <v>0.04</v>
      </c>
      <c r="F150" s="15">
        <v>0.14599999999999999</v>
      </c>
    </row>
    <row r="151" spans="1:6" x14ac:dyDescent="0.3">
      <c r="A151" s="37" t="s">
        <v>0</v>
      </c>
      <c r="B151" s="38">
        <v>10</v>
      </c>
      <c r="C151" s="44">
        <v>5</v>
      </c>
      <c r="D151" s="37">
        <v>7.0999999999999994E-2</v>
      </c>
      <c r="E151" s="3">
        <v>4.0000000000000001E-3</v>
      </c>
      <c r="F151" s="15">
        <v>2.3E-2</v>
      </c>
    </row>
    <row r="152" spans="1:6" x14ac:dyDescent="0.3">
      <c r="A152" s="37" t="s">
        <v>0</v>
      </c>
      <c r="B152" s="38">
        <v>11</v>
      </c>
      <c r="C152" s="44">
        <v>50</v>
      </c>
      <c r="D152" s="37">
        <v>0.14899999999999999</v>
      </c>
      <c r="E152" s="3">
        <v>8.3000000000000004E-2</v>
      </c>
      <c r="F152" s="15">
        <v>0.03</v>
      </c>
    </row>
    <row r="153" spans="1:6" x14ac:dyDescent="0.3">
      <c r="A153" s="37" t="s">
        <v>0</v>
      </c>
      <c r="B153" s="38">
        <v>12</v>
      </c>
      <c r="C153" s="44">
        <v>50</v>
      </c>
      <c r="D153" s="37">
        <v>0.124</v>
      </c>
      <c r="E153" s="3">
        <v>5.7000000000000002E-2</v>
      </c>
      <c r="F153" s="15">
        <v>2.3E-2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R85"/>
  <sheetViews>
    <sheetView topLeftCell="A45" zoomScale="75" zoomScaleNormal="75" workbookViewId="0">
      <selection activeCell="I75" sqref="I75"/>
    </sheetView>
  </sheetViews>
  <sheetFormatPr defaultColWidth="8.77734375" defaultRowHeight="14.4" x14ac:dyDescent="0.3"/>
  <cols>
    <col min="1" max="1" width="17.21875" style="46" customWidth="1"/>
    <col min="2" max="12" width="8.77734375" style="46"/>
    <col min="13" max="13" width="11.5546875" style="46" customWidth="1"/>
    <col min="14" max="14" width="9.21875" style="46" customWidth="1"/>
    <col min="15" max="15" width="8.77734375" style="46"/>
    <col min="16" max="16" width="9.21875" style="46" bestFit="1" customWidth="1"/>
    <col min="17" max="16384" width="8.77734375" style="46"/>
  </cols>
  <sheetData>
    <row r="3" spans="1:10" ht="15" thickBot="1" x14ac:dyDescent="0.35">
      <c r="A3" s="56" t="s">
        <v>48</v>
      </c>
      <c r="B3" s="57"/>
      <c r="C3" s="57"/>
      <c r="D3" s="57"/>
      <c r="E3" s="57"/>
      <c r="F3" s="57"/>
      <c r="G3" s="57"/>
    </row>
    <row r="4" spans="1:10" ht="15" thickBot="1" x14ac:dyDescent="0.35">
      <c r="A4" s="58" t="s">
        <v>74</v>
      </c>
      <c r="B4" s="59" t="s">
        <v>0</v>
      </c>
      <c r="C4" s="59" t="s">
        <v>1</v>
      </c>
      <c r="D4" s="59" t="s">
        <v>2</v>
      </c>
      <c r="E4" s="59" t="s">
        <v>6</v>
      </c>
      <c r="F4" s="59" t="s">
        <v>7</v>
      </c>
      <c r="G4" s="60" t="s">
        <v>28</v>
      </c>
      <c r="H4" s="40"/>
      <c r="I4" s="40"/>
      <c r="J4" s="40"/>
    </row>
    <row r="5" spans="1:10" x14ac:dyDescent="0.3">
      <c r="A5" s="40" t="s">
        <v>5</v>
      </c>
      <c r="B5" s="55">
        <v>0.41199999999999998</v>
      </c>
      <c r="C5" s="42">
        <v>2.5000000000000001E-2</v>
      </c>
      <c r="D5" s="42">
        <v>2.4E-2</v>
      </c>
      <c r="E5" s="47">
        <v>9.8000000000000004E-2</v>
      </c>
      <c r="F5" s="47">
        <v>4.2000000000000003E-2</v>
      </c>
      <c r="G5" s="42">
        <v>6.5000000000000002E-2</v>
      </c>
    </row>
    <row r="6" spans="1:10" x14ac:dyDescent="0.3">
      <c r="A6" s="40" t="s">
        <v>5</v>
      </c>
      <c r="B6" s="42">
        <v>3.7999999999999999E-2</v>
      </c>
      <c r="C6" s="42">
        <v>2.1999999999999999E-2</v>
      </c>
      <c r="D6" s="42">
        <v>2.3E-2</v>
      </c>
      <c r="E6" s="47">
        <v>9.8000000000000004E-2</v>
      </c>
      <c r="F6" s="47">
        <v>5.8999999999999997E-2</v>
      </c>
      <c r="G6" s="42">
        <v>6.8000000000000005E-2</v>
      </c>
    </row>
    <row r="7" spans="1:10" x14ac:dyDescent="0.3">
      <c r="A7" s="40" t="s">
        <v>5</v>
      </c>
      <c r="B7" s="42">
        <v>5.8000000000000003E-2</v>
      </c>
      <c r="C7" s="42">
        <v>2.1000000000000001E-2</v>
      </c>
      <c r="D7" s="42">
        <v>2.8000000000000001E-2</v>
      </c>
      <c r="E7" s="47">
        <v>0.10100000000000001</v>
      </c>
      <c r="F7" s="47">
        <v>6.7000000000000004E-2</v>
      </c>
      <c r="G7" s="42">
        <v>7.2999999999999995E-2</v>
      </c>
    </row>
    <row r="8" spans="1:10" x14ac:dyDescent="0.3">
      <c r="A8" s="40">
        <v>0.05</v>
      </c>
      <c r="B8" s="42">
        <v>2.5000000000000001E-2</v>
      </c>
      <c r="C8" s="42">
        <v>2.3E-2</v>
      </c>
      <c r="D8" s="42">
        <v>1.4E-2</v>
      </c>
      <c r="E8" s="47">
        <v>0.10100000000000001</v>
      </c>
      <c r="F8" s="47">
        <v>5.1999999999999998E-2</v>
      </c>
      <c r="G8" s="42">
        <v>7.8E-2</v>
      </c>
    </row>
    <row r="9" spans="1:10" x14ac:dyDescent="0.3">
      <c r="A9" s="40">
        <v>0.05</v>
      </c>
      <c r="B9" s="42">
        <v>2.3E-2</v>
      </c>
      <c r="C9" s="42">
        <v>3.4000000000000002E-2</v>
      </c>
      <c r="D9" s="42">
        <v>2.4E-2</v>
      </c>
      <c r="E9" s="47">
        <v>9.4E-2</v>
      </c>
      <c r="F9" s="47">
        <v>5.3999999999999999E-2</v>
      </c>
      <c r="G9" s="42">
        <v>0.08</v>
      </c>
    </row>
    <row r="10" spans="1:10" x14ac:dyDescent="0.3">
      <c r="A10" s="40">
        <v>0.5</v>
      </c>
      <c r="B10" s="42">
        <v>5.0999999999999997E-2</v>
      </c>
      <c r="C10" s="42">
        <v>2.7E-2</v>
      </c>
      <c r="D10" s="42">
        <v>2.5000000000000001E-2</v>
      </c>
      <c r="E10" s="47">
        <v>0.1</v>
      </c>
      <c r="F10" s="47">
        <v>6.0999999999999999E-2</v>
      </c>
      <c r="G10" s="42">
        <v>0.121</v>
      </c>
    </row>
    <row r="11" spans="1:10" x14ac:dyDescent="0.3">
      <c r="A11" s="40">
        <v>0.5</v>
      </c>
      <c r="B11" s="42">
        <v>3.2000000000000001E-2</v>
      </c>
      <c r="C11" s="42">
        <v>3.2000000000000001E-2</v>
      </c>
      <c r="D11" s="42">
        <v>3.5999999999999997E-2</v>
      </c>
      <c r="E11" s="47">
        <v>9.0999999999999998E-2</v>
      </c>
      <c r="F11" s="47">
        <v>5.5E-2</v>
      </c>
      <c r="G11" s="42">
        <v>8.4000000000000005E-2</v>
      </c>
    </row>
    <row r="12" spans="1:10" x14ac:dyDescent="0.3">
      <c r="A12" s="40">
        <v>5</v>
      </c>
      <c r="B12" s="42">
        <v>3.4000000000000002E-2</v>
      </c>
      <c r="C12" s="42">
        <v>2.4E-2</v>
      </c>
      <c r="D12" s="42">
        <v>3.5000000000000003E-2</v>
      </c>
      <c r="E12" s="47">
        <v>0.112</v>
      </c>
      <c r="F12" s="47">
        <v>7.0999999999999994E-2</v>
      </c>
      <c r="G12" s="42">
        <v>0.11799999999999999</v>
      </c>
    </row>
    <row r="13" spans="1:10" x14ac:dyDescent="0.3">
      <c r="A13" s="40">
        <v>5</v>
      </c>
      <c r="B13" s="42">
        <v>3.5000000000000003E-2</v>
      </c>
      <c r="C13" s="42">
        <v>0.03</v>
      </c>
      <c r="D13" s="42">
        <v>3.2000000000000001E-2</v>
      </c>
      <c r="E13" s="47">
        <v>0.106</v>
      </c>
      <c r="F13" s="47">
        <v>7.8E-2</v>
      </c>
      <c r="G13" s="42">
        <v>0.14000000000000001</v>
      </c>
    </row>
    <row r="14" spans="1:10" x14ac:dyDescent="0.3">
      <c r="A14" s="40">
        <v>50</v>
      </c>
      <c r="B14" s="42">
        <v>3.9E-2</v>
      </c>
      <c r="C14" s="42">
        <v>4.3999999999999997E-2</v>
      </c>
      <c r="D14" s="42">
        <v>4.7E-2</v>
      </c>
      <c r="E14" s="47">
        <v>0.124</v>
      </c>
      <c r="F14" s="47">
        <v>9.1999999999999998E-2</v>
      </c>
      <c r="G14" s="42">
        <v>0.13500000000000001</v>
      </c>
    </row>
    <row r="15" spans="1:10" x14ac:dyDescent="0.3">
      <c r="A15" s="40">
        <v>50</v>
      </c>
      <c r="B15" s="55">
        <v>8.0000000000000002E-3</v>
      </c>
      <c r="C15" s="42">
        <v>1.0999999999999999E-2</v>
      </c>
      <c r="D15" s="42">
        <v>4.7E-2</v>
      </c>
      <c r="E15" s="47">
        <v>0.12</v>
      </c>
      <c r="F15" s="47">
        <v>9.9000000000000005E-2</v>
      </c>
      <c r="G15" s="42">
        <v>0.14000000000000001</v>
      </c>
    </row>
    <row r="16" spans="1:10" x14ac:dyDescent="0.3">
      <c r="A16" s="48"/>
      <c r="B16" s="49"/>
      <c r="C16" s="49"/>
      <c r="D16" s="49"/>
      <c r="E16" s="49"/>
    </row>
    <row r="20" spans="1:10" ht="15" thickBot="1" x14ac:dyDescent="0.35">
      <c r="A20" s="61" t="s">
        <v>49</v>
      </c>
      <c r="B20" s="61"/>
      <c r="C20" s="61"/>
      <c r="D20" s="57"/>
      <c r="E20" s="57"/>
      <c r="F20" s="57"/>
      <c r="G20" s="57"/>
    </row>
    <row r="21" spans="1:10" ht="15" thickBot="1" x14ac:dyDescent="0.35">
      <c r="A21" s="58" t="s">
        <v>70</v>
      </c>
      <c r="B21" s="59" t="s">
        <v>0</v>
      </c>
      <c r="C21" s="59" t="s">
        <v>1</v>
      </c>
      <c r="D21" s="59" t="s">
        <v>2</v>
      </c>
      <c r="E21" s="59" t="s">
        <v>6</v>
      </c>
      <c r="F21" s="59" t="s">
        <v>7</v>
      </c>
      <c r="G21" s="60" t="s">
        <v>28</v>
      </c>
      <c r="H21" s="40"/>
      <c r="I21" s="40"/>
      <c r="J21" s="40"/>
    </row>
    <row r="22" spans="1:10" x14ac:dyDescent="0.3">
      <c r="A22" s="50" t="s">
        <v>5</v>
      </c>
      <c r="B22" s="46">
        <f>AVERAGE(B$6:B$7)</f>
        <v>4.8000000000000001E-2</v>
      </c>
      <c r="C22" s="46">
        <f>AVERAGE(C$5:C$7)</f>
        <v>2.2666666666666668E-2</v>
      </c>
      <c r="D22" s="46">
        <f>AVERAGE(D$5:D$7)</f>
        <v>2.4999999999999998E-2</v>
      </c>
      <c r="E22" s="46">
        <f>AVERAGE(E$5:E$7)</f>
        <v>9.9000000000000019E-2</v>
      </c>
      <c r="F22" s="46">
        <f>AVERAGE(F$5:F$7)</f>
        <v>5.6000000000000001E-2</v>
      </c>
      <c r="G22" s="46">
        <f>AVERAGE(G$5:G$7)</f>
        <v>6.8666666666666668E-2</v>
      </c>
    </row>
    <row r="23" spans="1:10" x14ac:dyDescent="0.3">
      <c r="A23" s="50"/>
    </row>
    <row r="24" spans="1:10" x14ac:dyDescent="0.3">
      <c r="A24" s="50">
        <v>0.05</v>
      </c>
      <c r="B24" s="46">
        <f t="shared" ref="B24:G24" si="0">AVERAGE(B8:B9)</f>
        <v>2.4E-2</v>
      </c>
      <c r="C24" s="46">
        <f t="shared" si="0"/>
        <v>2.8500000000000001E-2</v>
      </c>
      <c r="D24" s="46">
        <f t="shared" si="0"/>
        <v>1.9E-2</v>
      </c>
      <c r="E24" s="46">
        <f t="shared" si="0"/>
        <v>9.7500000000000003E-2</v>
      </c>
      <c r="F24" s="46">
        <f t="shared" si="0"/>
        <v>5.2999999999999999E-2</v>
      </c>
      <c r="G24" s="46">
        <f t="shared" si="0"/>
        <v>7.9000000000000001E-2</v>
      </c>
    </row>
    <row r="25" spans="1:10" x14ac:dyDescent="0.3">
      <c r="A25" s="50"/>
    </row>
    <row r="26" spans="1:10" x14ac:dyDescent="0.3">
      <c r="A26" s="50">
        <v>0.5</v>
      </c>
      <c r="B26" s="46">
        <f t="shared" ref="B26:G26" si="1">AVERAGE(B10:B11)</f>
        <v>4.1499999999999995E-2</v>
      </c>
      <c r="C26" s="46">
        <f t="shared" si="1"/>
        <v>2.9499999999999998E-2</v>
      </c>
      <c r="D26" s="46">
        <f t="shared" si="1"/>
        <v>3.0499999999999999E-2</v>
      </c>
      <c r="E26" s="46">
        <f t="shared" si="1"/>
        <v>9.5500000000000002E-2</v>
      </c>
      <c r="F26" s="46">
        <f t="shared" si="1"/>
        <v>5.7999999999999996E-2</v>
      </c>
      <c r="G26" s="46">
        <f t="shared" si="1"/>
        <v>0.10250000000000001</v>
      </c>
    </row>
    <row r="27" spans="1:10" x14ac:dyDescent="0.3">
      <c r="A27" s="50"/>
    </row>
    <row r="28" spans="1:10" x14ac:dyDescent="0.3">
      <c r="A28" s="50">
        <v>5</v>
      </c>
      <c r="B28" s="46">
        <f t="shared" ref="B28:G28" si="2">AVERAGE(B12:B13)</f>
        <v>3.4500000000000003E-2</v>
      </c>
      <c r="C28" s="46">
        <f t="shared" si="2"/>
        <v>2.7E-2</v>
      </c>
      <c r="D28" s="46">
        <f t="shared" si="2"/>
        <v>3.3500000000000002E-2</v>
      </c>
      <c r="E28" s="46">
        <f t="shared" si="2"/>
        <v>0.109</v>
      </c>
      <c r="F28" s="46">
        <f t="shared" si="2"/>
        <v>7.4499999999999997E-2</v>
      </c>
      <c r="G28" s="46">
        <f t="shared" si="2"/>
        <v>0.129</v>
      </c>
    </row>
    <row r="29" spans="1:10" x14ac:dyDescent="0.3">
      <c r="A29" s="51"/>
    </row>
    <row r="30" spans="1:10" x14ac:dyDescent="0.3">
      <c r="A30" s="50">
        <v>50</v>
      </c>
      <c r="B30" s="46">
        <f t="shared" ref="B30:G30" si="3">AVERAGE(B14)</f>
        <v>3.9E-2</v>
      </c>
      <c r="C30" s="46">
        <f t="shared" si="3"/>
        <v>4.3999999999999997E-2</v>
      </c>
      <c r="D30" s="46">
        <f t="shared" si="3"/>
        <v>4.7E-2</v>
      </c>
      <c r="E30" s="46">
        <f t="shared" si="3"/>
        <v>0.124</v>
      </c>
      <c r="F30" s="46">
        <f t="shared" si="3"/>
        <v>9.1999999999999998E-2</v>
      </c>
      <c r="G30" s="46">
        <f t="shared" si="3"/>
        <v>0.13500000000000001</v>
      </c>
    </row>
    <row r="32" spans="1:10" x14ac:dyDescent="0.3">
      <c r="A32" s="48"/>
    </row>
    <row r="34" spans="1:17" x14ac:dyDescent="0.3">
      <c r="A34" s="57"/>
      <c r="B34" s="62" t="s">
        <v>76</v>
      </c>
      <c r="C34" s="63">
        <v>100</v>
      </c>
      <c r="D34" s="57"/>
      <c r="E34" s="57"/>
      <c r="F34" s="57"/>
      <c r="G34" s="57"/>
    </row>
    <row r="35" spans="1:17" ht="15" thickBot="1" x14ac:dyDescent="0.35">
      <c r="A35" s="61" t="s">
        <v>71</v>
      </c>
      <c r="B35" s="62" t="s">
        <v>3</v>
      </c>
      <c r="C35" s="62" t="s">
        <v>4</v>
      </c>
      <c r="D35" s="57"/>
      <c r="E35" s="57"/>
      <c r="F35" s="57"/>
      <c r="G35" s="57"/>
    </row>
    <row r="36" spans="1:17" ht="15" thickBot="1" x14ac:dyDescent="0.35">
      <c r="A36" s="58" t="s">
        <v>70</v>
      </c>
      <c r="B36" s="59" t="s">
        <v>0</v>
      </c>
      <c r="C36" s="59" t="s">
        <v>1</v>
      </c>
      <c r="D36" s="59" t="s">
        <v>2</v>
      </c>
      <c r="E36" s="59" t="s">
        <v>6</v>
      </c>
      <c r="F36" s="59" t="s">
        <v>7</v>
      </c>
      <c r="G36" s="60" t="s">
        <v>28</v>
      </c>
      <c r="H36" s="40"/>
      <c r="J36" s="40" t="s">
        <v>72</v>
      </c>
      <c r="K36" s="40" t="s">
        <v>75</v>
      </c>
    </row>
    <row r="37" spans="1:17" x14ac:dyDescent="0.3">
      <c r="A37" s="72" t="s">
        <v>5</v>
      </c>
      <c r="B37" s="10">
        <v>100</v>
      </c>
      <c r="C37" s="10">
        <v>100</v>
      </c>
      <c r="D37" s="10">
        <v>100</v>
      </c>
      <c r="E37" s="10">
        <v>100</v>
      </c>
      <c r="F37" s="10">
        <v>100</v>
      </c>
      <c r="G37" s="10">
        <v>100</v>
      </c>
      <c r="H37" s="10"/>
      <c r="I37" s="40" t="s">
        <v>5</v>
      </c>
      <c r="J37" s="14">
        <v>100</v>
      </c>
      <c r="K37" s="14">
        <v>0</v>
      </c>
    </row>
    <row r="38" spans="1:17" x14ac:dyDescent="0.3">
      <c r="A38" s="50"/>
      <c r="B38" s="10"/>
      <c r="C38" s="10"/>
      <c r="D38" s="10"/>
      <c r="E38" s="10"/>
      <c r="F38" s="10"/>
      <c r="G38" s="10"/>
      <c r="H38" s="10"/>
      <c r="I38" s="40" t="s">
        <v>10</v>
      </c>
      <c r="J38" s="14">
        <f>AVERAGE(D39:G39)</f>
        <v>96.044062329256505</v>
      </c>
      <c r="K38" s="14">
        <f>STDEV(D39:G39)</f>
        <v>16.029717812611356</v>
      </c>
    </row>
    <row r="39" spans="1:17" x14ac:dyDescent="0.3">
      <c r="A39" s="50">
        <v>0.05</v>
      </c>
      <c r="B39" s="9">
        <f t="shared" ref="B39:G39" si="4">(B24*$C$34)/B22</f>
        <v>50</v>
      </c>
      <c r="C39" s="10">
        <f t="shared" si="4"/>
        <v>125.73529411764706</v>
      </c>
      <c r="D39" s="9">
        <f t="shared" si="4"/>
        <v>76</v>
      </c>
      <c r="E39" s="9">
        <f t="shared" si="4"/>
        <v>98.48484848484847</v>
      </c>
      <c r="F39" s="9">
        <f t="shared" si="4"/>
        <v>94.642857142857139</v>
      </c>
      <c r="G39" s="9">
        <f t="shared" si="4"/>
        <v>115.0485436893204</v>
      </c>
      <c r="H39" s="9"/>
      <c r="I39" s="40" t="s">
        <v>9</v>
      </c>
      <c r="J39" s="14">
        <f>AVERAGE(D41:G41)</f>
        <v>117.8269799240673</v>
      </c>
      <c r="K39" s="14">
        <f>STDEV(D41:G41)</f>
        <v>23.563839882516742</v>
      </c>
    </row>
    <row r="40" spans="1:17" x14ac:dyDescent="0.3">
      <c r="A40" s="50"/>
      <c r="B40" s="10"/>
      <c r="C40" s="10"/>
      <c r="D40" s="10"/>
      <c r="E40" s="10"/>
      <c r="F40" s="10"/>
      <c r="G40" s="10"/>
      <c r="H40" s="10"/>
      <c r="I40" s="40">
        <v>5</v>
      </c>
      <c r="J40" s="14">
        <f>AVERAGE(D43:G43)</f>
        <v>141.25020051415683</v>
      </c>
      <c r="K40" s="14">
        <f>STDEV(F43:G43,D43:E43)</f>
        <v>32.98064482075425</v>
      </c>
    </row>
    <row r="41" spans="1:17" x14ac:dyDescent="0.3">
      <c r="A41" s="50">
        <v>0.5</v>
      </c>
      <c r="B41" s="10">
        <f t="shared" ref="B41:G41" si="5">(B26*$C$34)/B$22</f>
        <v>86.458333333333314</v>
      </c>
      <c r="C41" s="10">
        <f t="shared" si="5"/>
        <v>130.14705882352939</v>
      </c>
      <c r="D41" s="10">
        <f t="shared" si="5"/>
        <v>122</v>
      </c>
      <c r="E41" s="10">
        <f t="shared" si="5"/>
        <v>96.464646464646449</v>
      </c>
      <c r="F41" s="10">
        <f t="shared" si="5"/>
        <v>103.57142857142857</v>
      </c>
      <c r="G41" s="10">
        <f t="shared" si="5"/>
        <v>149.27184466019418</v>
      </c>
      <c r="H41" s="10"/>
      <c r="I41" s="40">
        <v>50</v>
      </c>
      <c r="J41" s="14">
        <f>AVERAGE(D45:G45)</f>
        <v>168.53504532145308</v>
      </c>
      <c r="K41" s="14">
        <f>STDEV(D45:G45)</f>
        <v>31.927357617988893</v>
      </c>
    </row>
    <row r="42" spans="1:17" x14ac:dyDescent="0.3">
      <c r="A42" s="50"/>
      <c r="B42" s="10"/>
      <c r="C42" s="10"/>
      <c r="D42" s="10"/>
      <c r="E42" s="10"/>
      <c r="F42" s="10"/>
      <c r="G42" s="10"/>
      <c r="H42" s="10"/>
      <c r="I42" s="10"/>
    </row>
    <row r="43" spans="1:17" x14ac:dyDescent="0.3">
      <c r="A43" s="50">
        <v>5</v>
      </c>
      <c r="B43" s="10">
        <f t="shared" ref="B43:G43" si="6">(B28*$C$34)/B$22</f>
        <v>71.875</v>
      </c>
      <c r="C43" s="10">
        <f t="shared" si="6"/>
        <v>119.11764705882352</v>
      </c>
      <c r="D43" s="10">
        <f t="shared" si="6"/>
        <v>134.00000000000003</v>
      </c>
      <c r="E43" s="10">
        <f t="shared" si="6"/>
        <v>110.10101010101009</v>
      </c>
      <c r="F43" s="10">
        <f t="shared" si="6"/>
        <v>133.03571428571428</v>
      </c>
      <c r="G43" s="10">
        <f t="shared" si="6"/>
        <v>187.86407766990291</v>
      </c>
      <c r="H43" s="10"/>
      <c r="I43" s="10"/>
    </row>
    <row r="44" spans="1:17" x14ac:dyDescent="0.3">
      <c r="A44" s="50"/>
      <c r="B44" s="10"/>
      <c r="C44" s="10"/>
      <c r="D44" s="10"/>
      <c r="E44" s="10"/>
      <c r="F44" s="10"/>
      <c r="G44" s="10"/>
      <c r="H44" s="10"/>
      <c r="I44" s="10"/>
      <c r="J44" s="10"/>
      <c r="Q44" s="52"/>
    </row>
    <row r="45" spans="1:17" x14ac:dyDescent="0.3">
      <c r="A45" s="50">
        <v>50</v>
      </c>
      <c r="B45" s="10">
        <f t="shared" ref="B45:G45" si="7">(B30*$C$34)/B$22</f>
        <v>81.25</v>
      </c>
      <c r="C45" s="10">
        <f t="shared" si="7"/>
        <v>194.11764705882348</v>
      </c>
      <c r="D45" s="10">
        <f t="shared" si="7"/>
        <v>188.00000000000003</v>
      </c>
      <c r="E45" s="10">
        <f t="shared" si="7"/>
        <v>125.25252525252523</v>
      </c>
      <c r="F45" s="10">
        <f t="shared" si="7"/>
        <v>164.28571428571428</v>
      </c>
      <c r="G45" s="10">
        <f t="shared" si="7"/>
        <v>196.60194174757282</v>
      </c>
      <c r="H45" s="10"/>
      <c r="I45" s="10"/>
      <c r="J45" s="10"/>
      <c r="Q45" s="52"/>
    </row>
    <row r="46" spans="1:17" x14ac:dyDescent="0.3">
      <c r="B46" s="10"/>
      <c r="Q46" s="52"/>
    </row>
    <row r="47" spans="1:17" x14ac:dyDescent="0.3">
      <c r="A47" s="48"/>
      <c r="B47" s="10"/>
      <c r="C47" s="10"/>
      <c r="D47" s="10"/>
      <c r="E47" s="10"/>
      <c r="Q47" s="52"/>
    </row>
    <row r="48" spans="1:17" x14ac:dyDescent="0.3">
      <c r="Q48" s="53"/>
    </row>
    <row r="50" spans="2:18" ht="18" x14ac:dyDescent="0.35">
      <c r="N50" s="54"/>
      <c r="R50" s="52"/>
    </row>
    <row r="52" spans="2:18" x14ac:dyDescent="0.3">
      <c r="R52" s="52"/>
    </row>
    <row r="54" spans="2:18" x14ac:dyDescent="0.3">
      <c r="C54" s="10"/>
      <c r="D54" s="10"/>
      <c r="E54" s="10"/>
      <c r="F54" s="10"/>
    </row>
    <row r="55" spans="2:18" x14ac:dyDescent="0.3">
      <c r="C55" s="9"/>
      <c r="D55" s="9"/>
      <c r="E55" s="9"/>
      <c r="F55" s="9"/>
    </row>
    <row r="56" spans="2:18" x14ac:dyDescent="0.3">
      <c r="C56" s="10"/>
      <c r="D56" s="10"/>
      <c r="E56" s="10"/>
      <c r="F56" s="10"/>
    </row>
    <row r="57" spans="2:18" x14ac:dyDescent="0.3">
      <c r="C57" s="10"/>
      <c r="D57" s="10"/>
      <c r="E57" s="10"/>
      <c r="F57" s="10"/>
    </row>
    <row r="58" spans="2:18" x14ac:dyDescent="0.3">
      <c r="C58" s="10"/>
      <c r="D58" s="10"/>
      <c r="E58" s="10"/>
      <c r="F58" s="10"/>
    </row>
    <row r="59" spans="2:18" x14ac:dyDescent="0.3">
      <c r="C59" s="10"/>
      <c r="D59" s="10"/>
      <c r="E59" s="10"/>
      <c r="F59" s="10"/>
    </row>
    <row r="60" spans="2:18" x14ac:dyDescent="0.3">
      <c r="B60" s="10"/>
    </row>
    <row r="61" spans="2:18" x14ac:dyDescent="0.3">
      <c r="B61" s="10"/>
      <c r="C61" s="10"/>
      <c r="D61" s="9"/>
      <c r="E61" s="10"/>
      <c r="F61" s="10"/>
      <c r="G61" s="10"/>
    </row>
    <row r="62" spans="2:18" x14ac:dyDescent="0.3">
      <c r="B62" s="9"/>
      <c r="C62" s="10"/>
      <c r="D62" s="9"/>
      <c r="E62" s="10"/>
      <c r="F62" s="10"/>
      <c r="G62" s="10"/>
    </row>
    <row r="63" spans="2:18" x14ac:dyDescent="0.3">
      <c r="B63" s="10"/>
      <c r="C63" s="10"/>
      <c r="D63" s="9"/>
      <c r="E63" s="10"/>
      <c r="F63" s="10"/>
      <c r="G63" s="10"/>
    </row>
    <row r="64" spans="2:18" x14ac:dyDescent="0.3">
      <c r="B64" s="10"/>
      <c r="C64" s="10"/>
      <c r="D64" s="9"/>
      <c r="E64" s="10"/>
      <c r="F64" s="10"/>
      <c r="G64" s="10"/>
    </row>
    <row r="65" spans="2:11" x14ac:dyDescent="0.3">
      <c r="B65" s="10"/>
      <c r="C65" s="10"/>
      <c r="D65" s="10"/>
      <c r="E65" s="10"/>
    </row>
    <row r="66" spans="2:11" x14ac:dyDescent="0.3">
      <c r="B66" s="10"/>
      <c r="C66" s="14"/>
      <c r="D66" s="10"/>
      <c r="E66" s="10"/>
    </row>
    <row r="67" spans="2:11" x14ac:dyDescent="0.3">
      <c r="B67" s="10"/>
      <c r="C67" s="10"/>
      <c r="D67" s="10"/>
      <c r="E67" s="10"/>
    </row>
    <row r="68" spans="2:11" x14ac:dyDescent="0.3">
      <c r="B68" s="10"/>
      <c r="C68" s="10"/>
      <c r="D68" s="10"/>
      <c r="E68" s="10"/>
    </row>
    <row r="69" spans="2:11" x14ac:dyDescent="0.3">
      <c r="B69" s="10"/>
      <c r="C69" s="9"/>
      <c r="D69" s="9"/>
      <c r="E69" s="9"/>
    </row>
    <row r="70" spans="2:11" x14ac:dyDescent="0.3">
      <c r="B70" s="10"/>
      <c r="C70" s="10"/>
      <c r="D70" s="10"/>
      <c r="E70" s="10"/>
    </row>
    <row r="71" spans="2:11" x14ac:dyDescent="0.3">
      <c r="C71" s="10"/>
      <c r="D71" s="10"/>
      <c r="E71" s="10"/>
    </row>
    <row r="72" spans="2:11" x14ac:dyDescent="0.3">
      <c r="C72" s="10"/>
      <c r="D72" s="10"/>
      <c r="E72" s="10"/>
    </row>
    <row r="73" spans="2:11" x14ac:dyDescent="0.3">
      <c r="B73" s="40"/>
      <c r="C73" s="10"/>
      <c r="D73" s="10"/>
      <c r="E73" s="10"/>
      <c r="F73" s="40"/>
      <c r="G73" s="40"/>
    </row>
    <row r="74" spans="2:11" x14ac:dyDescent="0.3">
      <c r="B74" s="10"/>
      <c r="C74" s="10"/>
      <c r="D74" s="10"/>
      <c r="E74" s="10"/>
      <c r="F74" s="10"/>
      <c r="G74" s="10"/>
      <c r="I74" s="10"/>
      <c r="K74" s="10"/>
    </row>
    <row r="75" spans="2:11" x14ac:dyDescent="0.3">
      <c r="B75" s="10"/>
      <c r="C75" s="10"/>
      <c r="D75" s="10"/>
      <c r="E75" s="10"/>
      <c r="F75" s="14"/>
      <c r="G75" s="10"/>
      <c r="I75" s="10"/>
    </row>
    <row r="76" spans="2:11" x14ac:dyDescent="0.3">
      <c r="B76" s="10"/>
      <c r="C76" s="10"/>
      <c r="D76" s="9"/>
      <c r="E76" s="10"/>
      <c r="F76" s="10"/>
      <c r="G76" s="10"/>
      <c r="I76" s="10"/>
    </row>
    <row r="77" spans="2:11" x14ac:dyDescent="0.3">
      <c r="B77" s="10"/>
      <c r="C77" s="10"/>
      <c r="D77" s="10"/>
      <c r="E77" s="10"/>
      <c r="F77" s="10"/>
      <c r="I77" s="10"/>
    </row>
    <row r="78" spans="2:11" x14ac:dyDescent="0.3">
      <c r="C78" s="10"/>
      <c r="D78" s="9"/>
      <c r="E78" s="10"/>
      <c r="F78" s="10"/>
      <c r="G78" s="10"/>
      <c r="H78" s="10"/>
      <c r="J78" s="10"/>
    </row>
    <row r="79" spans="2:11" x14ac:dyDescent="0.3">
      <c r="C79" s="10"/>
      <c r="D79" s="9"/>
      <c r="E79" s="10"/>
      <c r="F79" s="10"/>
      <c r="G79" s="10"/>
      <c r="H79" s="10"/>
      <c r="J79" s="10"/>
    </row>
    <row r="85" spans="3:10" x14ac:dyDescent="0.3">
      <c r="C85" s="10"/>
      <c r="D85" s="9"/>
      <c r="E85" s="10"/>
      <c r="F85" s="10"/>
      <c r="G85" s="10"/>
      <c r="H85" s="10"/>
      <c r="J85" s="10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N82"/>
  <sheetViews>
    <sheetView topLeftCell="A48" zoomScale="75" zoomScaleNormal="75" workbookViewId="0">
      <selection activeCell="I76" sqref="I75:I76"/>
    </sheetView>
  </sheetViews>
  <sheetFormatPr defaultColWidth="8.77734375" defaultRowHeight="14.4" x14ac:dyDescent="0.3"/>
  <cols>
    <col min="1" max="1" width="17.21875" style="1" customWidth="1"/>
    <col min="2" max="9" width="8.77734375" style="1"/>
    <col min="10" max="10" width="10.77734375" style="1" bestFit="1" customWidth="1"/>
    <col min="11" max="11" width="9.6640625" style="1" bestFit="1" customWidth="1"/>
    <col min="12" max="12" width="8.77734375" style="1"/>
    <col min="13" max="13" width="11.5546875" style="1" customWidth="1"/>
    <col min="14" max="14" width="9.21875" style="1" customWidth="1"/>
    <col min="15" max="15" width="8.77734375" style="1"/>
    <col min="16" max="16" width="9.21875" style="1" bestFit="1" customWidth="1"/>
    <col min="17" max="16384" width="8.77734375" style="1"/>
  </cols>
  <sheetData>
    <row r="4" spans="1:10" ht="15" thickBot="1" x14ac:dyDescent="0.35">
      <c r="A4" s="64" t="s">
        <v>48</v>
      </c>
      <c r="B4" s="65"/>
      <c r="C4" s="65"/>
      <c r="D4" s="65"/>
      <c r="E4" s="65"/>
      <c r="F4" s="65"/>
      <c r="G4" s="65"/>
    </row>
    <row r="5" spans="1:10" ht="15" thickBot="1" x14ac:dyDescent="0.35">
      <c r="A5" s="66" t="s">
        <v>69</v>
      </c>
      <c r="B5" s="67" t="s">
        <v>0</v>
      </c>
      <c r="C5" s="67" t="s">
        <v>1</v>
      </c>
      <c r="D5" s="67" t="s">
        <v>2</v>
      </c>
      <c r="E5" s="67" t="s">
        <v>6</v>
      </c>
      <c r="F5" s="67" t="s">
        <v>7</v>
      </c>
      <c r="G5" s="68" t="s">
        <v>28</v>
      </c>
      <c r="H5" s="2"/>
      <c r="I5" s="2"/>
      <c r="J5" s="2"/>
    </row>
    <row r="6" spans="1:10" x14ac:dyDescent="0.3">
      <c r="A6" s="2" t="s">
        <v>5</v>
      </c>
      <c r="B6" s="15">
        <v>2.1999999999999999E-2</v>
      </c>
      <c r="C6" s="15"/>
      <c r="D6" s="15">
        <v>8.0000000000000002E-3</v>
      </c>
      <c r="E6" s="15">
        <v>2.4E-2</v>
      </c>
      <c r="F6" s="15"/>
      <c r="G6" s="15">
        <v>2.5999999999999999E-2</v>
      </c>
    </row>
    <row r="7" spans="1:10" x14ac:dyDescent="0.3">
      <c r="A7" s="2" t="s">
        <v>5</v>
      </c>
      <c r="B7" s="15">
        <v>1.9E-2</v>
      </c>
      <c r="C7" s="15"/>
      <c r="D7" s="15">
        <v>1.0999999999999999E-2</v>
      </c>
      <c r="E7" s="15"/>
      <c r="F7" s="15"/>
      <c r="G7" s="15">
        <v>2.8000000000000001E-2</v>
      </c>
    </row>
    <row r="8" spans="1:10" x14ac:dyDescent="0.3">
      <c r="A8" s="2" t="s">
        <v>5</v>
      </c>
      <c r="B8" s="15"/>
      <c r="C8" s="15">
        <v>1.2999999999999999E-2</v>
      </c>
      <c r="D8" s="15"/>
      <c r="E8" s="15">
        <v>3.3000000000000002E-2</v>
      </c>
      <c r="F8" s="15">
        <v>3.3000000000000002E-2</v>
      </c>
      <c r="G8" s="15">
        <v>2.3E-2</v>
      </c>
    </row>
    <row r="9" spans="1:10" x14ac:dyDescent="0.3">
      <c r="A9" s="2">
        <v>0.05</v>
      </c>
      <c r="B9" s="15">
        <v>0.02</v>
      </c>
      <c r="C9" s="15">
        <v>1.2999999999999999E-2</v>
      </c>
      <c r="D9" s="15">
        <v>2.1000000000000001E-2</v>
      </c>
      <c r="E9" s="15">
        <v>4.4999999999999998E-2</v>
      </c>
      <c r="F9" s="15">
        <v>3.4000000000000002E-2</v>
      </c>
      <c r="G9" s="15">
        <v>1.7999999999999999E-2</v>
      </c>
    </row>
    <row r="10" spans="1:10" x14ac:dyDescent="0.3">
      <c r="A10" s="2">
        <v>0.05</v>
      </c>
      <c r="B10" s="15">
        <v>1.7000000000000001E-2</v>
      </c>
      <c r="C10" s="15">
        <v>1.2999999999999999E-2</v>
      </c>
      <c r="D10" s="15">
        <v>0.01</v>
      </c>
      <c r="E10" s="15">
        <v>0.04</v>
      </c>
      <c r="F10" s="15">
        <v>2.4E-2</v>
      </c>
      <c r="G10" s="15">
        <v>1.7999999999999999E-2</v>
      </c>
    </row>
    <row r="11" spans="1:10" x14ac:dyDescent="0.3">
      <c r="A11" s="2">
        <v>0.5</v>
      </c>
      <c r="B11" s="15">
        <v>1.7000000000000001E-2</v>
      </c>
      <c r="C11" s="15">
        <v>1.4E-2</v>
      </c>
      <c r="D11" s="15">
        <v>0.01</v>
      </c>
      <c r="E11" s="15">
        <v>3.5000000000000003E-2</v>
      </c>
      <c r="F11" s="15">
        <v>2.7E-2</v>
      </c>
      <c r="G11" s="15">
        <v>1.0999999999999999E-2</v>
      </c>
    </row>
    <row r="12" spans="1:10" x14ac:dyDescent="0.3">
      <c r="A12" s="2">
        <v>0.5</v>
      </c>
      <c r="B12" s="15">
        <v>2.1999999999999999E-2</v>
      </c>
      <c r="C12" s="15">
        <v>1.7000000000000001E-2</v>
      </c>
      <c r="D12" s="15">
        <v>8.9999999999999993E-3</v>
      </c>
      <c r="E12" s="15">
        <v>3.6999999999999998E-2</v>
      </c>
      <c r="F12" s="15">
        <v>3.5000000000000003E-2</v>
      </c>
      <c r="G12" s="15">
        <v>0.02</v>
      </c>
    </row>
    <row r="13" spans="1:10" x14ac:dyDescent="0.3">
      <c r="A13" s="2">
        <v>5</v>
      </c>
      <c r="B13" s="15"/>
      <c r="C13" s="15"/>
      <c r="D13" s="15">
        <v>1.2E-2</v>
      </c>
      <c r="E13" s="15"/>
      <c r="F13" s="15">
        <v>3.5999999999999997E-2</v>
      </c>
      <c r="G13" s="15"/>
    </row>
    <row r="14" spans="1:10" x14ac:dyDescent="0.3">
      <c r="A14" s="2">
        <v>5</v>
      </c>
      <c r="B14" s="15">
        <v>2.1000000000000001E-2</v>
      </c>
      <c r="C14" s="15">
        <v>1.4999999999999999E-2</v>
      </c>
      <c r="D14" s="15">
        <v>1.2E-2</v>
      </c>
      <c r="E14" s="15"/>
      <c r="F14" s="15">
        <v>3.4000000000000002E-2</v>
      </c>
      <c r="G14" s="15">
        <v>2.3E-2</v>
      </c>
    </row>
    <row r="15" spans="1:10" x14ac:dyDescent="0.3">
      <c r="A15" s="2">
        <v>50</v>
      </c>
      <c r="B15" s="15">
        <v>2.5000000000000001E-2</v>
      </c>
      <c r="C15" s="15">
        <v>1.2999999999999999E-2</v>
      </c>
      <c r="D15" s="15">
        <v>1.2999999999999999E-2</v>
      </c>
      <c r="E15" s="15">
        <v>2.5000000000000001E-2</v>
      </c>
      <c r="F15" s="15">
        <v>3.9E-2</v>
      </c>
      <c r="G15" s="15">
        <v>0.03</v>
      </c>
    </row>
    <row r="16" spans="1:10" x14ac:dyDescent="0.3">
      <c r="A16" s="2">
        <v>50</v>
      </c>
      <c r="B16" s="15">
        <v>2.4E-2</v>
      </c>
      <c r="C16" s="15"/>
      <c r="D16" s="15">
        <v>1.2E-2</v>
      </c>
      <c r="E16" s="15">
        <v>3.6999999999999998E-2</v>
      </c>
      <c r="F16" s="15">
        <v>3.5999999999999997E-2</v>
      </c>
      <c r="G16" s="15">
        <v>2.3E-2</v>
      </c>
    </row>
    <row r="17" spans="1:10" x14ac:dyDescent="0.3">
      <c r="A17" s="4"/>
      <c r="B17" s="15"/>
      <c r="C17" s="15"/>
      <c r="D17" s="15"/>
      <c r="E17" s="15"/>
      <c r="F17" s="15"/>
    </row>
    <row r="20" spans="1:10" ht="15" thickBot="1" x14ac:dyDescent="0.35">
      <c r="A20" s="70" t="s">
        <v>49</v>
      </c>
      <c r="B20" s="70"/>
      <c r="C20" s="70"/>
      <c r="D20" s="65"/>
      <c r="E20" s="65"/>
      <c r="F20" s="65"/>
      <c r="G20" s="65"/>
    </row>
    <row r="21" spans="1:10" ht="15" thickBot="1" x14ac:dyDescent="0.35">
      <c r="A21" s="66" t="s">
        <v>69</v>
      </c>
      <c r="B21" s="67" t="s">
        <v>0</v>
      </c>
      <c r="C21" s="67" t="s">
        <v>1</v>
      </c>
      <c r="D21" s="67" t="s">
        <v>2</v>
      </c>
      <c r="E21" s="67" t="s">
        <v>6</v>
      </c>
      <c r="F21" s="67" t="s">
        <v>7</v>
      </c>
      <c r="G21" s="68" t="s">
        <v>28</v>
      </c>
      <c r="H21" s="2"/>
      <c r="I21" s="2"/>
      <c r="J21" s="2"/>
    </row>
    <row r="22" spans="1:10" x14ac:dyDescent="0.3">
      <c r="A22" s="5" t="s">
        <v>5</v>
      </c>
      <c r="B22" s="1">
        <f>AVERAGE(B$6:B$8)</f>
        <v>2.0499999999999997E-2</v>
      </c>
      <c r="C22" s="1">
        <f>AVERAGE(C$6:C$8)</f>
        <v>1.2999999999999999E-2</v>
      </c>
      <c r="D22" s="1">
        <f>AVERAGE(D$6:D$8)</f>
        <v>9.4999999999999998E-3</v>
      </c>
      <c r="E22" s="1">
        <f>AVERAGE(E$6:E$8)</f>
        <v>2.8500000000000001E-2</v>
      </c>
      <c r="F22" s="1">
        <f>AVERAGE(F$7:F$8)</f>
        <v>3.3000000000000002E-2</v>
      </c>
      <c r="G22" s="1">
        <f>AVERAGE(G$6:G$8)</f>
        <v>2.5666666666666667E-2</v>
      </c>
    </row>
    <row r="23" spans="1:10" x14ac:dyDescent="0.3">
      <c r="A23" s="5"/>
    </row>
    <row r="24" spans="1:10" x14ac:dyDescent="0.3">
      <c r="A24" s="5">
        <v>0.05</v>
      </c>
      <c r="B24" s="1">
        <f t="shared" ref="B24:G24" si="0">AVERAGE(B9:B10)</f>
        <v>1.8500000000000003E-2</v>
      </c>
      <c r="C24" s="1">
        <f t="shared" si="0"/>
        <v>1.2999999999999999E-2</v>
      </c>
      <c r="D24" s="1">
        <f t="shared" si="0"/>
        <v>1.55E-2</v>
      </c>
      <c r="E24" s="1">
        <f t="shared" si="0"/>
        <v>4.2499999999999996E-2</v>
      </c>
      <c r="F24" s="1">
        <f t="shared" si="0"/>
        <v>2.9000000000000001E-2</v>
      </c>
      <c r="G24" s="1">
        <f t="shared" si="0"/>
        <v>1.7999999999999999E-2</v>
      </c>
    </row>
    <row r="25" spans="1:10" x14ac:dyDescent="0.3">
      <c r="A25" s="5"/>
    </row>
    <row r="26" spans="1:10" x14ac:dyDescent="0.3">
      <c r="A26" s="5">
        <v>0.5</v>
      </c>
      <c r="B26" s="1">
        <f t="shared" ref="B26:G26" si="1">AVERAGE(B11:B12)</f>
        <v>1.95E-2</v>
      </c>
      <c r="C26" s="1">
        <f t="shared" si="1"/>
        <v>1.55E-2</v>
      </c>
      <c r="D26" s="1">
        <f t="shared" si="1"/>
        <v>9.4999999999999998E-3</v>
      </c>
      <c r="E26" s="1">
        <f t="shared" si="1"/>
        <v>3.6000000000000004E-2</v>
      </c>
      <c r="F26" s="1">
        <f t="shared" si="1"/>
        <v>3.1E-2</v>
      </c>
      <c r="G26" s="1">
        <f t="shared" si="1"/>
        <v>1.55E-2</v>
      </c>
    </row>
    <row r="27" spans="1:10" x14ac:dyDescent="0.3">
      <c r="A27" s="5"/>
    </row>
    <row r="28" spans="1:10" x14ac:dyDescent="0.3">
      <c r="A28" s="5">
        <v>5</v>
      </c>
      <c r="B28" s="1">
        <f>AVERAGE(B13:B14)</f>
        <v>2.1000000000000001E-2</v>
      </c>
      <c r="C28" s="1">
        <f>AVERAGE(C14)</f>
        <v>1.4999999999999999E-2</v>
      </c>
      <c r="D28" s="1">
        <f>AVERAGE(D13:D14)</f>
        <v>1.2E-2</v>
      </c>
      <c r="F28" s="1">
        <f>AVERAGE(F13:F14)</f>
        <v>3.5000000000000003E-2</v>
      </c>
      <c r="G28" s="1">
        <f>AVERAGE(G13:G14)</f>
        <v>2.3E-2</v>
      </c>
    </row>
    <row r="29" spans="1:10" x14ac:dyDescent="0.3">
      <c r="A29" s="6"/>
    </row>
    <row r="30" spans="1:10" x14ac:dyDescent="0.3">
      <c r="A30" s="5">
        <v>50</v>
      </c>
      <c r="B30" s="1">
        <f>AVERAGE(B15:B16)</f>
        <v>2.4500000000000001E-2</v>
      </c>
      <c r="C30" s="1">
        <f>AVERAGE(C15)</f>
        <v>1.2999999999999999E-2</v>
      </c>
      <c r="D30" s="1">
        <f>AVERAGE(D15:D16)</f>
        <v>1.2500000000000001E-2</v>
      </c>
      <c r="E30" s="1">
        <f>AVERAGE(E15:E16)</f>
        <v>3.1E-2</v>
      </c>
      <c r="F30" s="1">
        <f>AVERAGE(F15:F16)</f>
        <v>3.7499999999999999E-2</v>
      </c>
      <c r="G30" s="1">
        <f>AVERAGE(G15:G16)</f>
        <v>2.6499999999999999E-2</v>
      </c>
    </row>
    <row r="33" spans="1:11" x14ac:dyDescent="0.3">
      <c r="A33" s="69"/>
      <c r="B33" s="69" t="s">
        <v>76</v>
      </c>
      <c r="C33" s="71">
        <v>100</v>
      </c>
      <c r="D33" s="65"/>
      <c r="E33" s="65"/>
      <c r="F33" s="65"/>
      <c r="G33" s="65"/>
    </row>
    <row r="34" spans="1:11" ht="15" thickBot="1" x14ac:dyDescent="0.35">
      <c r="A34" s="70" t="s">
        <v>73</v>
      </c>
      <c r="B34" s="69" t="s">
        <v>3</v>
      </c>
      <c r="C34" s="69" t="s">
        <v>4</v>
      </c>
      <c r="D34" s="65"/>
      <c r="E34" s="65"/>
      <c r="F34" s="65"/>
      <c r="G34" s="65"/>
    </row>
    <row r="35" spans="1:11" ht="15" thickBot="1" x14ac:dyDescent="0.35">
      <c r="A35" s="66" t="s">
        <v>69</v>
      </c>
      <c r="B35" s="67" t="s">
        <v>0</v>
      </c>
      <c r="C35" s="67" t="s">
        <v>1</v>
      </c>
      <c r="D35" s="67" t="s">
        <v>2</v>
      </c>
      <c r="E35" s="67" t="s">
        <v>6</v>
      </c>
      <c r="F35" s="67" t="s">
        <v>7</v>
      </c>
      <c r="G35" s="68" t="s">
        <v>28</v>
      </c>
      <c r="J35" s="2" t="s">
        <v>49</v>
      </c>
      <c r="K35" s="40" t="s">
        <v>75</v>
      </c>
    </row>
    <row r="36" spans="1:11" x14ac:dyDescent="0.3">
      <c r="A36" s="73" t="s">
        <v>5</v>
      </c>
      <c r="B36" s="1">
        <v>100</v>
      </c>
      <c r="C36" s="1">
        <v>100</v>
      </c>
      <c r="D36" s="1">
        <v>100</v>
      </c>
      <c r="F36" s="1">
        <v>100</v>
      </c>
      <c r="G36" s="1">
        <v>100</v>
      </c>
      <c r="I36" s="40" t="s">
        <v>5</v>
      </c>
      <c r="J36" s="12">
        <v>100</v>
      </c>
      <c r="K36" s="12">
        <v>0</v>
      </c>
    </row>
    <row r="37" spans="1:11" ht="15.6" x14ac:dyDescent="0.3">
      <c r="A37" s="5">
        <v>0.05</v>
      </c>
      <c r="B37" s="1">
        <f>B9/0.0205*100</f>
        <v>97.560975609756099</v>
      </c>
      <c r="C37" s="1">
        <f>C9/0.013*100</f>
        <v>100</v>
      </c>
      <c r="F37" s="1">
        <f t="shared" ref="F37:F44" si="2">F9/0.033*100</f>
        <v>103.03030303030303</v>
      </c>
      <c r="G37" s="1">
        <f>G9/0.0257*100</f>
        <v>70.038910505836569</v>
      </c>
      <c r="I37" s="74" t="s">
        <v>10</v>
      </c>
      <c r="J37" s="12">
        <v>87.470254728487603</v>
      </c>
      <c r="K37" s="12">
        <v>12.976278076599293</v>
      </c>
    </row>
    <row r="38" spans="1:11" ht="15.6" x14ac:dyDescent="0.3">
      <c r="A38" s="5">
        <v>0.05</v>
      </c>
      <c r="B38" s="1">
        <f>B10/0.0205*100</f>
        <v>82.926829268292693</v>
      </c>
      <c r="C38" s="1">
        <f>C10/0.013*100</f>
        <v>100</v>
      </c>
      <c r="D38" s="1">
        <f t="shared" ref="D38:D44" si="3">D10/0.011*100</f>
        <v>90.909090909090921</v>
      </c>
      <c r="F38" s="1">
        <f t="shared" si="2"/>
        <v>72.727272727272734</v>
      </c>
      <c r="G38" s="1">
        <f>G10/0.0257*100</f>
        <v>70.038910505836569</v>
      </c>
      <c r="I38" s="74" t="s">
        <v>9</v>
      </c>
      <c r="J38" s="12">
        <v>96.34805701997503</v>
      </c>
      <c r="K38" s="12">
        <v>17.689544272450476</v>
      </c>
    </row>
    <row r="39" spans="1:11" ht="15.6" x14ac:dyDescent="0.3">
      <c r="A39" s="5">
        <v>0.5</v>
      </c>
      <c r="B39" s="1">
        <f>B11/0.0205*100</f>
        <v>82.926829268292693</v>
      </c>
      <c r="C39" s="1">
        <f>C11/0.013*100</f>
        <v>107.69230769230771</v>
      </c>
      <c r="D39" s="1">
        <f t="shared" si="3"/>
        <v>90.909090909090921</v>
      </c>
      <c r="F39" s="1">
        <f t="shared" si="2"/>
        <v>81.818181818181813</v>
      </c>
      <c r="I39" s="74">
        <v>5</v>
      </c>
      <c r="J39" s="12">
        <v>105.37440478600202</v>
      </c>
      <c r="K39" s="12">
        <v>7.6338987024430125</v>
      </c>
    </row>
    <row r="40" spans="1:11" ht="15.6" x14ac:dyDescent="0.3">
      <c r="A40" s="5">
        <v>0.5</v>
      </c>
      <c r="B40" s="1">
        <f>B12/0.0205*100</f>
        <v>107.31707317073169</v>
      </c>
      <c r="C40" s="1">
        <f>C12/0.013*100</f>
        <v>130.7692307692308</v>
      </c>
      <c r="D40" s="1">
        <f t="shared" si="3"/>
        <v>81.818181818181813</v>
      </c>
      <c r="F40" s="1">
        <f t="shared" si="2"/>
        <v>106.06060606060606</v>
      </c>
      <c r="G40" s="1">
        <f>G12/0.0257*100</f>
        <v>77.821011673151759</v>
      </c>
      <c r="I40" s="74">
        <v>50</v>
      </c>
      <c r="J40" s="12">
        <v>111.08839174702322</v>
      </c>
      <c r="K40" s="12">
        <v>9.908132879478277</v>
      </c>
    </row>
    <row r="41" spans="1:11" x14ac:dyDescent="0.3">
      <c r="A41" s="5">
        <v>5</v>
      </c>
      <c r="D41" s="1">
        <f t="shared" si="3"/>
        <v>109.09090909090911</v>
      </c>
      <c r="F41" s="1">
        <f t="shared" si="2"/>
        <v>109.09090909090908</v>
      </c>
      <c r="I41" s="2"/>
      <c r="J41" s="2"/>
    </row>
    <row r="42" spans="1:11" x14ac:dyDescent="0.3">
      <c r="A42" s="5">
        <v>5</v>
      </c>
      <c r="B42" s="1">
        <f>B14/0.0205*100</f>
        <v>102.4390243902439</v>
      </c>
      <c r="C42" s="1">
        <f>C14/0.013*100</f>
        <v>115.3846153846154</v>
      </c>
      <c r="D42" s="1">
        <f t="shared" si="3"/>
        <v>109.09090909090911</v>
      </c>
      <c r="F42" s="1">
        <f t="shared" si="2"/>
        <v>103.03030303030303</v>
      </c>
      <c r="G42" s="1">
        <f>G14/0.0257*100</f>
        <v>89.494163424124508</v>
      </c>
      <c r="I42" s="2"/>
      <c r="J42" s="2"/>
    </row>
    <row r="43" spans="1:11" x14ac:dyDescent="0.3">
      <c r="A43" s="5">
        <v>50</v>
      </c>
      <c r="B43" s="1">
        <f>B15/0.0205*100</f>
        <v>121.95121951219512</v>
      </c>
      <c r="C43" s="1">
        <f>C15/0.013*100</f>
        <v>100</v>
      </c>
      <c r="D43" s="1">
        <f t="shared" si="3"/>
        <v>118.18181818181819</v>
      </c>
      <c r="F43" s="1">
        <f t="shared" si="2"/>
        <v>118.18181818181816</v>
      </c>
      <c r="G43" s="1">
        <f>G15/0.0257*100</f>
        <v>116.73151750972761</v>
      </c>
      <c r="I43" s="2"/>
      <c r="J43" s="2"/>
    </row>
    <row r="44" spans="1:11" x14ac:dyDescent="0.3">
      <c r="A44" s="5">
        <v>50</v>
      </c>
      <c r="B44" s="1">
        <f>B16/0.0205*100</f>
        <v>117.07317073170731</v>
      </c>
      <c r="D44" s="1">
        <f t="shared" si="3"/>
        <v>109.09090909090911</v>
      </c>
      <c r="F44" s="1">
        <f t="shared" si="2"/>
        <v>109.09090909090908</v>
      </c>
      <c r="G44" s="1">
        <f>G16/0.0257*100</f>
        <v>89.494163424124508</v>
      </c>
    </row>
    <row r="54" spans="14:14" ht="18" x14ac:dyDescent="0.35">
      <c r="N54" s="13"/>
    </row>
    <row r="78" spans="2:11" x14ac:dyDescent="0.3">
      <c r="B78" s="8"/>
      <c r="C78" s="8"/>
    </row>
    <row r="79" spans="2:11" x14ac:dyDescent="0.3">
      <c r="B79" s="8"/>
      <c r="C79" s="8"/>
      <c r="E79" s="8"/>
      <c r="F79" s="8"/>
      <c r="G79" s="8"/>
      <c r="I79" s="8"/>
      <c r="K79" s="8"/>
    </row>
    <row r="80" spans="2:11" x14ac:dyDescent="0.3">
      <c r="B80" s="8"/>
      <c r="C80" s="8"/>
      <c r="D80" s="10"/>
      <c r="E80" s="8"/>
      <c r="F80" s="14"/>
      <c r="G80" s="8"/>
      <c r="I80" s="8"/>
    </row>
    <row r="81" spans="2:9" x14ac:dyDescent="0.3">
      <c r="B81" s="8"/>
      <c r="C81" s="8"/>
      <c r="D81" s="9"/>
      <c r="E81" s="8"/>
      <c r="F81" s="8"/>
      <c r="G81" s="8"/>
      <c r="I81" s="8"/>
    </row>
    <row r="82" spans="2:9" x14ac:dyDescent="0.3">
      <c r="B82" s="8"/>
      <c r="C82" s="8"/>
      <c r="D82" s="8"/>
      <c r="E82" s="8"/>
      <c r="F82" s="8"/>
      <c r="G82" s="8"/>
      <c r="I82" s="8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8"/>
  <sheetViews>
    <sheetView zoomScale="75" zoomScaleNormal="75" workbookViewId="0">
      <selection activeCell="Q13" sqref="Q13"/>
    </sheetView>
  </sheetViews>
  <sheetFormatPr defaultRowHeight="14.4" x14ac:dyDescent="0.3"/>
  <cols>
    <col min="4" max="4" width="21.44140625" customWidth="1"/>
    <col min="5" max="5" width="12.88671875" customWidth="1"/>
    <col min="7" max="7" width="8.77734375" customWidth="1"/>
    <col min="10" max="10" width="10.5546875" customWidth="1"/>
    <col min="15" max="15" width="7.21875" customWidth="1"/>
    <col min="18" max="18" width="12.21875" bestFit="1" customWidth="1"/>
  </cols>
  <sheetData>
    <row r="1" spans="1:21" x14ac:dyDescent="0.3">
      <c r="A1" s="1"/>
      <c r="B1" s="4" t="s">
        <v>49</v>
      </c>
      <c r="C1" s="40" t="s">
        <v>75</v>
      </c>
      <c r="D1" s="1"/>
      <c r="E1" s="1"/>
      <c r="F1" s="1"/>
      <c r="G1" s="1"/>
      <c r="H1" s="4" t="s">
        <v>49</v>
      </c>
      <c r="I1" s="40" t="s">
        <v>75</v>
      </c>
      <c r="J1" s="1"/>
      <c r="O1" s="1"/>
      <c r="P1" s="2"/>
      <c r="Q1" s="2"/>
      <c r="R1" s="1"/>
      <c r="S1" s="1"/>
      <c r="T1" s="7"/>
      <c r="U1" s="1"/>
    </row>
    <row r="2" spans="1:21" x14ac:dyDescent="0.3">
      <c r="A2" s="2" t="s">
        <v>5</v>
      </c>
      <c r="B2" s="12">
        <v>100</v>
      </c>
      <c r="C2" s="12">
        <v>0</v>
      </c>
      <c r="D2" s="1"/>
      <c r="E2" s="1"/>
      <c r="F2" s="1"/>
      <c r="G2" s="2" t="s">
        <v>5</v>
      </c>
      <c r="H2" s="12">
        <v>100</v>
      </c>
      <c r="I2" s="12">
        <v>0</v>
      </c>
      <c r="O2" s="2"/>
      <c r="P2" s="1"/>
      <c r="Q2" s="1"/>
      <c r="R2" s="1"/>
      <c r="T2" s="1"/>
      <c r="U2" s="1"/>
    </row>
    <row r="3" spans="1:21" x14ac:dyDescent="0.3">
      <c r="A3" s="2">
        <v>0.05</v>
      </c>
      <c r="B3" s="12">
        <v>96.044062329256505</v>
      </c>
      <c r="C3" s="12">
        <v>16.029717812611356</v>
      </c>
      <c r="D3" s="26"/>
      <c r="E3" s="1"/>
      <c r="F3" s="1"/>
      <c r="G3" s="2">
        <v>0.05</v>
      </c>
      <c r="H3" s="12">
        <v>87.470254728487632</v>
      </c>
      <c r="I3" s="12">
        <v>12.976278076599293</v>
      </c>
      <c r="J3" s="28"/>
      <c r="O3" s="4"/>
      <c r="P3" s="12"/>
      <c r="Q3" s="1"/>
      <c r="R3" s="11"/>
      <c r="U3" s="1"/>
    </row>
    <row r="4" spans="1:21" x14ac:dyDescent="0.3">
      <c r="A4" s="2">
        <v>0.5</v>
      </c>
      <c r="B4" s="12">
        <v>117.8269799240673</v>
      </c>
      <c r="C4" s="12">
        <v>23.563839882516742</v>
      </c>
      <c r="D4" s="26"/>
      <c r="E4" s="1"/>
      <c r="F4" s="1"/>
      <c r="G4" s="2">
        <v>0.5</v>
      </c>
      <c r="H4" s="12">
        <v>96.34805701997503</v>
      </c>
      <c r="I4" s="12">
        <v>17.689544272450476</v>
      </c>
      <c r="J4" s="28"/>
      <c r="O4" s="2"/>
      <c r="P4" s="12"/>
      <c r="Q4" s="1"/>
      <c r="R4" s="16"/>
      <c r="U4" s="1"/>
    </row>
    <row r="5" spans="1:21" x14ac:dyDescent="0.3">
      <c r="A5" s="2">
        <v>5</v>
      </c>
      <c r="B5" s="12">
        <v>141.25020051415683</v>
      </c>
      <c r="C5" s="12">
        <v>32.98064482075425</v>
      </c>
      <c r="D5" s="26"/>
      <c r="E5" s="1"/>
      <c r="F5" s="1"/>
      <c r="G5" s="2">
        <v>5</v>
      </c>
      <c r="H5" s="12">
        <v>105.37440478600202</v>
      </c>
      <c r="I5" s="12">
        <v>7.6338987024430125</v>
      </c>
      <c r="J5" s="28"/>
      <c r="O5" s="2"/>
      <c r="P5" s="12"/>
      <c r="Q5" s="1"/>
      <c r="R5" s="16"/>
      <c r="U5" s="1"/>
    </row>
    <row r="6" spans="1:21" x14ac:dyDescent="0.3">
      <c r="A6" s="2">
        <v>50</v>
      </c>
      <c r="B6" s="12">
        <v>168.53504532145308</v>
      </c>
      <c r="C6" s="12">
        <v>31.927357617988893</v>
      </c>
      <c r="D6" s="27"/>
      <c r="E6" s="1"/>
      <c r="F6" s="1"/>
      <c r="G6" s="2">
        <v>50</v>
      </c>
      <c r="H6" s="12">
        <v>111.08839174702322</v>
      </c>
      <c r="I6" s="12">
        <v>9.908132879478277</v>
      </c>
      <c r="J6" s="28"/>
      <c r="O6" s="2"/>
      <c r="P6" s="12"/>
      <c r="Q6" s="1"/>
      <c r="R6" s="17"/>
      <c r="U6" s="1"/>
    </row>
    <row r="7" spans="1:21" x14ac:dyDescent="0.3">
      <c r="F7" s="1"/>
      <c r="O7" s="2"/>
      <c r="P7" s="12"/>
      <c r="Q7" s="1"/>
      <c r="R7" s="17"/>
      <c r="U7" s="1"/>
    </row>
    <row r="8" spans="1:21" x14ac:dyDescent="0.3">
      <c r="A8" s="1"/>
      <c r="B8" s="1"/>
      <c r="C8" s="1"/>
      <c r="D8" s="1"/>
      <c r="O8" s="1"/>
      <c r="P8" s="1"/>
      <c r="Q8" s="1"/>
      <c r="R8" s="17"/>
      <c r="U8" s="1"/>
    </row>
    <row r="9" spans="1:21" ht="18" x14ac:dyDescent="0.35">
      <c r="A9" s="13"/>
      <c r="B9" s="1"/>
      <c r="C9" s="1"/>
      <c r="D9" s="1"/>
      <c r="E9" s="1"/>
      <c r="F9" s="1"/>
      <c r="G9" s="13"/>
      <c r="H9" s="1"/>
      <c r="I9" s="1"/>
      <c r="J9" s="1"/>
      <c r="O9" s="13"/>
      <c r="P9" s="1"/>
      <c r="Q9" s="1"/>
      <c r="R9" s="1"/>
    </row>
    <row r="10" spans="1:21" x14ac:dyDescent="0.3">
      <c r="A10" s="1"/>
      <c r="E10" s="2"/>
      <c r="F10" s="2"/>
      <c r="G10" s="2"/>
      <c r="K10" s="4"/>
      <c r="L10" s="4"/>
      <c r="M10" s="4"/>
      <c r="N10" s="4"/>
      <c r="O10" s="4"/>
    </row>
    <row r="11" spans="1:21" x14ac:dyDescent="0.3">
      <c r="A11" s="1"/>
      <c r="B11" s="1"/>
      <c r="C11" s="1"/>
      <c r="D11" s="1"/>
      <c r="E11" s="1"/>
      <c r="F11" s="1"/>
      <c r="G11" s="1"/>
      <c r="H11" s="1"/>
    </row>
    <row r="12" spans="1:21" x14ac:dyDescent="0.3">
      <c r="A12" s="1"/>
      <c r="B12" s="1"/>
      <c r="C12" s="1"/>
      <c r="D12" s="25"/>
      <c r="E12" s="1"/>
      <c r="F12" s="1"/>
      <c r="G12" s="1"/>
      <c r="H12" s="1"/>
    </row>
    <row r="13" spans="1:21" ht="15.6" x14ac:dyDescent="0.3">
      <c r="A13" s="1"/>
      <c r="B13" s="1"/>
      <c r="D13" s="2" t="s">
        <v>5</v>
      </c>
      <c r="E13" s="23" t="s">
        <v>78</v>
      </c>
      <c r="F13" s="1"/>
      <c r="H13" s="1"/>
      <c r="I13" s="23" t="s">
        <v>77</v>
      </c>
      <c r="M13" s="24"/>
      <c r="P13" s="23"/>
    </row>
    <row r="14" spans="1:21" ht="15.6" x14ac:dyDescent="0.3">
      <c r="A14" s="1"/>
      <c r="E14" s="23" t="s">
        <v>10</v>
      </c>
      <c r="F14" s="23" t="s">
        <v>9</v>
      </c>
      <c r="G14" s="23">
        <v>5</v>
      </c>
      <c r="H14" s="23">
        <v>50</v>
      </c>
      <c r="I14" s="23" t="s">
        <v>10</v>
      </c>
      <c r="J14" s="23" t="s">
        <v>9</v>
      </c>
      <c r="K14" s="23">
        <v>5</v>
      </c>
      <c r="L14" s="23">
        <v>50</v>
      </c>
      <c r="M14" s="23"/>
      <c r="P14" s="23"/>
      <c r="Q14" s="23"/>
      <c r="R14" s="23"/>
      <c r="S14" s="23"/>
    </row>
    <row r="15" spans="1:21" ht="15.6" x14ac:dyDescent="0.3">
      <c r="C15" s="4" t="s">
        <v>49</v>
      </c>
      <c r="D15" s="22">
        <f>$B2</f>
        <v>100</v>
      </c>
      <c r="E15" s="22">
        <f>$B3</f>
        <v>96.044062329256505</v>
      </c>
      <c r="F15" s="22">
        <f>$B4</f>
        <v>117.8269799240673</v>
      </c>
      <c r="G15" s="22">
        <f>$B5</f>
        <v>141.25020051415683</v>
      </c>
      <c r="H15" s="22">
        <f>$B6</f>
        <v>168.53504532145308</v>
      </c>
      <c r="I15" s="12">
        <f>$H3</f>
        <v>87.470254728487632</v>
      </c>
      <c r="J15" s="12">
        <f>$H4</f>
        <v>96.34805701997503</v>
      </c>
      <c r="K15" s="12">
        <f>H5</f>
        <v>105.37440478600202</v>
      </c>
      <c r="L15" s="12">
        <f>H6</f>
        <v>111.08839174702322</v>
      </c>
      <c r="M15" s="22"/>
      <c r="P15" s="22"/>
      <c r="Q15" s="22"/>
      <c r="R15" s="22"/>
      <c r="S15" s="21"/>
    </row>
    <row r="16" spans="1:21" ht="15.6" x14ac:dyDescent="0.3">
      <c r="C16" s="40" t="s">
        <v>75</v>
      </c>
      <c r="D16" s="20">
        <f>$C2</f>
        <v>0</v>
      </c>
      <c r="E16" s="20">
        <f>$C3</f>
        <v>16.029717812611356</v>
      </c>
      <c r="F16" s="20">
        <f>$C4</f>
        <v>23.563839882516742</v>
      </c>
      <c r="G16" s="20">
        <f>$C5</f>
        <v>32.98064482075425</v>
      </c>
      <c r="H16" s="20">
        <f>$C6</f>
        <v>31.927357617988893</v>
      </c>
      <c r="I16" s="19">
        <f>$I3</f>
        <v>12.976278076599293</v>
      </c>
      <c r="J16" s="19">
        <f>$I4</f>
        <v>17.689544272450476</v>
      </c>
      <c r="K16" s="19">
        <f>I5</f>
        <v>7.6338987024430125</v>
      </c>
      <c r="L16" s="12">
        <f>I6</f>
        <v>9.908132879478277</v>
      </c>
      <c r="M16" s="1"/>
      <c r="P16" s="20"/>
      <c r="Q16" s="20"/>
      <c r="R16" s="20"/>
      <c r="S16" s="2"/>
    </row>
    <row r="42" spans="1:7" x14ac:dyDescent="0.3">
      <c r="A42" s="1"/>
      <c r="B42" s="1"/>
      <c r="C42" s="1"/>
      <c r="D42" s="1"/>
      <c r="E42" s="1"/>
      <c r="F42" s="1"/>
      <c r="G42" s="1"/>
    </row>
    <row r="43" spans="1:7" x14ac:dyDescent="0.3">
      <c r="A43" s="2"/>
      <c r="B43" s="19"/>
      <c r="C43" s="2"/>
      <c r="D43" s="1"/>
      <c r="E43" s="1"/>
      <c r="F43" s="1"/>
      <c r="G43" s="1"/>
    </row>
    <row r="44" spans="1:7" x14ac:dyDescent="0.3">
      <c r="A44" s="1"/>
      <c r="B44" s="1"/>
      <c r="C44" s="1"/>
      <c r="D44" s="1"/>
      <c r="E44" s="1"/>
      <c r="F44" s="1"/>
      <c r="G44" s="1"/>
    </row>
    <row r="45" spans="1:7" x14ac:dyDescent="0.3">
      <c r="A45" s="1"/>
      <c r="B45" s="1"/>
      <c r="C45" s="1"/>
      <c r="D45" s="1"/>
      <c r="E45" s="1"/>
      <c r="F45" s="1"/>
      <c r="G45" s="1"/>
    </row>
    <row r="46" spans="1:7" x14ac:dyDescent="0.3">
      <c r="A46" s="1"/>
      <c r="B46" s="1"/>
      <c r="C46" s="1"/>
      <c r="D46" s="1"/>
      <c r="E46" s="1"/>
      <c r="F46" s="1"/>
      <c r="G46" s="1"/>
    </row>
    <row r="47" spans="1:7" ht="21" x14ac:dyDescent="0.4">
      <c r="A47" s="18"/>
      <c r="B47" s="1"/>
      <c r="C47" s="1"/>
      <c r="D47" s="1"/>
      <c r="E47" s="1"/>
      <c r="F47" s="1"/>
      <c r="G47" s="1"/>
    </row>
    <row r="48" spans="1:7" x14ac:dyDescent="0.3">
      <c r="A48" t="s">
        <v>8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209BA04E4FC54694807441DF376236" ma:contentTypeVersion="16" ma:contentTypeDescription="Utwórz nowy dokument." ma:contentTypeScope="" ma:versionID="8fc2e0b486c0184e0ed8e95e00bb212a">
  <xsd:schema xmlns:xsd="http://www.w3.org/2001/XMLSchema" xmlns:xs="http://www.w3.org/2001/XMLSchema" xmlns:p="http://schemas.microsoft.com/office/2006/metadata/properties" xmlns:ns3="346664c1-f046-4b05-9eb2-f4d5e2576ba6" xmlns:ns4="d802e315-ce5c-4061-a08c-c54b692e31ed" targetNamespace="http://schemas.microsoft.com/office/2006/metadata/properties" ma:root="true" ma:fieldsID="702cd97edcdabe6ae9048900a00691eb" ns3:_="" ns4:_="">
    <xsd:import namespace="346664c1-f046-4b05-9eb2-f4d5e2576ba6"/>
    <xsd:import namespace="d802e315-ce5c-4061-a08c-c54b692e31e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664c1-f046-4b05-9eb2-f4d5e2576b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02e315-ce5c-4061-a08c-c54b692e31e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6664c1-f046-4b05-9eb2-f4d5e2576ba6" xsi:nil="true"/>
  </documentManagement>
</p:properties>
</file>

<file path=customXml/itemProps1.xml><?xml version="1.0" encoding="utf-8"?>
<ds:datastoreItem xmlns:ds="http://schemas.openxmlformats.org/officeDocument/2006/customXml" ds:itemID="{E84B7237-AB86-45F7-982F-ABB4549B14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470693-BEDB-4934-9820-F2D4AC5320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664c1-f046-4b05-9eb2-f4d5e2576ba6"/>
    <ds:schemaRef ds:uri="d802e315-ce5c-4061-a08c-c54b692e31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B9D933-9F84-4662-B8F4-3D51A70554F2}">
  <ds:schemaRefs>
    <ds:schemaRef ds:uri="346664c1-f046-4b05-9eb2-f4d5e2576ba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d802e315-ce5c-4061-a08c-c54b692e31ed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Raw data PE_50nm</vt:lpstr>
      <vt:lpstr>Raw data PE_100nm</vt:lpstr>
      <vt:lpstr>Vmax PE_50nm</vt:lpstr>
      <vt:lpstr>Vmax_100 nm</vt:lpstr>
      <vt:lpstr>Vmax (summarized)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Karolina Michaś</cp:lastModifiedBy>
  <dcterms:created xsi:type="dcterms:W3CDTF">2015-06-05T18:19:34Z</dcterms:created>
  <dcterms:modified xsi:type="dcterms:W3CDTF">2026-10-06T14:26:46Z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0x01010039209BA04E4FC54694807441DF376236</vt:lpwstr>
  </property>
</Properties>
</file>