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Repozytorium ostateczne dane\"/>
    </mc:Choice>
  </mc:AlternateContent>
  <xr:revisionPtr revIDLastSave="0" documentId="13_ncr:1_{285D9454-5570-4224-9514-5BDD34FF7CD3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Raw data PE_50nm" sheetId="7" r:id="rId1"/>
    <sheet name="Raw data PE_100nm" sheetId="6" r:id="rId2"/>
    <sheet name="PE _50nm" sheetId="1" r:id="rId3"/>
    <sheet name="PE_100 nm" sheetId="3" r:id="rId4"/>
    <sheet name="Amidolitic activity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5" l="1"/>
  <c r="C12" i="5"/>
  <c r="F11" i="5"/>
  <c r="E11" i="5"/>
  <c r="D11" i="5"/>
  <c r="C24" i="1"/>
  <c r="H11" i="5"/>
  <c r="G12" i="5"/>
  <c r="H12" i="5"/>
  <c r="I12" i="5"/>
  <c r="J12" i="5"/>
  <c r="K12" i="5"/>
  <c r="K11" i="5"/>
  <c r="J11" i="5"/>
  <c r="I11" i="5"/>
  <c r="D12" i="5"/>
  <c r="E12" i="5"/>
  <c r="F12" i="5"/>
  <c r="G11" i="5"/>
  <c r="L11" i="5"/>
  <c r="L12" i="5"/>
  <c r="F26" i="3" l="1"/>
  <c r="E26" i="3"/>
  <c r="D26" i="3"/>
  <c r="C26" i="3"/>
  <c r="B26" i="3"/>
  <c r="F24" i="3"/>
  <c r="E24" i="3"/>
  <c r="D24" i="3"/>
  <c r="C24" i="3"/>
  <c r="B24" i="3"/>
  <c r="F22" i="3"/>
  <c r="E22" i="3"/>
  <c r="D22" i="3"/>
  <c r="C22" i="3"/>
  <c r="B22" i="3"/>
  <c r="F20" i="3"/>
  <c r="E20" i="3"/>
  <c r="D20" i="3"/>
  <c r="C20" i="3"/>
  <c r="B20" i="3"/>
  <c r="F18" i="3"/>
  <c r="F37" i="3" s="1"/>
  <c r="E18" i="3"/>
  <c r="D18" i="3"/>
  <c r="C18" i="3"/>
  <c r="B18" i="3"/>
  <c r="B37" i="3" l="1"/>
  <c r="E39" i="3"/>
  <c r="C39" i="3"/>
  <c r="E37" i="3"/>
  <c r="E33" i="3"/>
  <c r="D39" i="3"/>
  <c r="E35" i="3"/>
  <c r="D33" i="3"/>
  <c r="B33" i="3"/>
  <c r="C35" i="3"/>
  <c r="C33" i="3"/>
  <c r="F35" i="3"/>
  <c r="C37" i="3"/>
  <c r="F39" i="3"/>
  <c r="F33" i="3"/>
  <c r="D37" i="3"/>
  <c r="B35" i="3"/>
  <c r="D35" i="3"/>
  <c r="I32" i="3" l="1"/>
  <c r="J32" i="3"/>
  <c r="J34" i="3"/>
  <c r="I34" i="3"/>
  <c r="I33" i="3"/>
  <c r="J35" i="3"/>
  <c r="J33" i="3"/>
  <c r="I35" i="3"/>
  <c r="E30" i="1"/>
  <c r="D30" i="1"/>
  <c r="C30" i="1"/>
  <c r="B30" i="1"/>
  <c r="E28" i="1"/>
  <c r="E43" i="1" s="1"/>
  <c r="D28" i="1"/>
  <c r="D43" i="1" s="1"/>
  <c r="C28" i="1"/>
  <c r="B28" i="1"/>
  <c r="E26" i="1"/>
  <c r="D26" i="1"/>
  <c r="C26" i="1"/>
  <c r="B26" i="1"/>
  <c r="E24" i="1"/>
  <c r="D24" i="1"/>
  <c r="B24" i="1"/>
  <c r="E22" i="1"/>
  <c r="D22" i="1"/>
  <c r="C22" i="1"/>
  <c r="B22" i="1"/>
  <c r="E20" i="1"/>
  <c r="D20" i="1"/>
  <c r="C20" i="1"/>
  <c r="C39" i="1" s="1"/>
  <c r="B20" i="1"/>
  <c r="D45" i="1" l="1"/>
  <c r="C45" i="1"/>
  <c r="E45" i="1"/>
  <c r="B45" i="1"/>
  <c r="E37" i="1"/>
  <c r="C37" i="1"/>
  <c r="D39" i="1"/>
  <c r="D37" i="1"/>
  <c r="E39" i="1"/>
  <c r="C43" i="1"/>
  <c r="B43" i="1"/>
  <c r="E41" i="1"/>
  <c r="D41" i="1"/>
  <c r="B41" i="1"/>
  <c r="B39" i="1"/>
  <c r="B37" i="1"/>
</calcChain>
</file>

<file path=xl/sharedStrings.xml><?xml version="1.0" encoding="utf-8"?>
<sst xmlns="http://schemas.openxmlformats.org/spreadsheetml/2006/main" count="370" uniqueCount="61">
  <si>
    <t>Control</t>
  </si>
  <si>
    <t>AM</t>
  </si>
  <si>
    <t>0.05</t>
  </si>
  <si>
    <t>0.5</t>
  </si>
  <si>
    <t>n=6</t>
  </si>
  <si>
    <r>
      <rPr>
        <b/>
        <sz val="9"/>
        <color theme="1"/>
        <rFont val="Calibri"/>
        <family val="2"/>
        <charset val="238"/>
        <scheme val="minor"/>
      </rP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</si>
  <si>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A</t>
  </si>
  <si>
    <t>B</t>
  </si>
  <si>
    <t>C</t>
  </si>
  <si>
    <t>[NPs]</t>
  </si>
  <si>
    <t>x</t>
  </si>
  <si>
    <t>D</t>
  </si>
  <si>
    <t>E</t>
  </si>
  <si>
    <t>Average</t>
  </si>
  <si>
    <t>Raw data</t>
  </si>
  <si>
    <t>User: USER</t>
  </si>
  <si>
    <t>Path: C:\Program Files (x86)\BMG\SPECTROstar Nano\User\Data\</t>
  </si>
  <si>
    <t>Test ID: 387</t>
  </si>
  <si>
    <t>Test Name: Amidolityczna</t>
  </si>
  <si>
    <t>Date: 21.05.2025</t>
  </si>
  <si>
    <t>Time: 11:37:18</t>
  </si>
  <si>
    <t>Absorbance</t>
  </si>
  <si>
    <t>Absorbance values are displayed as OD</t>
  </si>
  <si>
    <t>Well
Row</t>
  </si>
  <si>
    <t>Well
Col</t>
  </si>
  <si>
    <t>Content</t>
  </si>
  <si>
    <t>Time</t>
  </si>
  <si>
    <t>Test ID: 388</t>
  </si>
  <si>
    <t>Time: 12:11:14</t>
  </si>
  <si>
    <t>Maximum of slope (rising) in Range 1 based on Raw Data (415)</t>
  </si>
  <si>
    <t>Test ID: 389</t>
  </si>
  <si>
    <t>Time: 12:47:41</t>
  </si>
  <si>
    <t>Test ID: 390</t>
  </si>
  <si>
    <t>Time: 13:14:48</t>
  </si>
  <si>
    <t>Test ID: 391</t>
  </si>
  <si>
    <t>Time: 13:37:26</t>
  </si>
  <si>
    <t>TH1</t>
  </si>
  <si>
    <t>TH2</t>
  </si>
  <si>
    <t>TH3</t>
  </si>
  <si>
    <t>TH4</t>
  </si>
  <si>
    <t>TH5</t>
  </si>
  <si>
    <t>ID1: TH1_PE100nm</t>
  </si>
  <si>
    <t>ID1: TH2_PE100nm</t>
  </si>
  <si>
    <t>ID1: TH3_PE100nm</t>
  </si>
  <si>
    <t>ID1: TH4_PE100nm</t>
  </si>
  <si>
    <t>ID1: TH5_PE100nm</t>
  </si>
  <si>
    <t>ID1: TH1_PE50nm</t>
  </si>
  <si>
    <t>ID1: TH2_PE50nm</t>
  </si>
  <si>
    <t>ID1: TH3_PE50nm</t>
  </si>
  <si>
    <t>ID1: TH4_PE50nm</t>
  </si>
  <si>
    <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</si>
  <si>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 xml:space="preserve">% of Control </t>
  </si>
  <si>
    <t>CTRL</t>
  </si>
  <si>
    <t>±SD</t>
  </si>
  <si>
    <r>
      <t xml:space="preserve">PE </t>
    </r>
    <r>
      <rPr>
        <b/>
        <sz val="12"/>
        <color theme="1"/>
        <rFont val="Times New Roman"/>
        <family val="1"/>
        <charset val="238"/>
      </rPr>
      <t>⁓</t>
    </r>
    <r>
      <rPr>
        <b/>
        <sz val="8.4"/>
        <color theme="1"/>
        <rFont val="Calibri"/>
        <family val="2"/>
        <charset val="238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50 nm</t>
    </r>
  </si>
  <si>
    <t>PE  ⁓ 100 nm</t>
  </si>
  <si>
    <t>Date: 15.01.2025</t>
  </si>
  <si>
    <t>Time: 12:59:03</t>
  </si>
  <si>
    <t>Time: 14:28:25</t>
  </si>
  <si>
    <t>Time: 13:21:34</t>
  </si>
  <si>
    <t>Time: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</si>
</sst>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charset val="238"/>
    </font>
    <font>
      <sz val="10"/>
      <color indexed="10"/>
      <name val="Arial"/>
      <charset val="238"/>
    </font>
    <font>
      <b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Aptos Narrow"/>
      <family val="2"/>
    </font>
    <font>
      <sz val="12"/>
      <color rgb="FF7030A0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8.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0" fontId="13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0" fillId="0" borderId="3" xfId="0" applyNumberFormat="1" applyBorder="1" applyAlignment="1">
      <alignment horizontal="right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3" xfId="0" applyBorder="1" applyAlignment="1">
      <alignment horizontal="right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165" fontId="12" fillId="0" borderId="0" xfId="1" applyNumberFormat="1" applyFont="1" applyAlignment="1">
      <alignment horizontal="right" vertical="center"/>
    </xf>
    <xf numFmtId="165" fontId="14" fillId="0" borderId="0" xfId="2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/>
    <xf numFmtId="164" fontId="0" fillId="0" borderId="4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0" fillId="0" borderId="1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9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14" xfId="0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2" fontId="20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wrapText="1"/>
    </xf>
  </cellXfs>
  <cellStyles count="3">
    <cellStyle name="Normalny" xfId="0" builtinId="0"/>
    <cellStyle name="Normalny_Vmax" xfId="1" xr:uid="{72CD72E8-AA56-4A99-9E65-E368B1412482}"/>
    <cellStyle name="Normalny_Vmax_1" xfId="2" xr:uid="{1A693D3C-00E7-48D7-AF0F-FBE305896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90561082575179"/>
          <c:y val="3.996263807854291E-2"/>
          <c:w val="0.83249876249591237"/>
          <c:h val="0.780830905586011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5050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3F5-461F-ACB4-F337EEA2B63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B5A-457A-AE87-CE9CFBD8C8B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5A-457A-AE87-CE9CFBD8C8B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B5A-457A-AE87-CE9CFBD8C8B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5A-457A-AE87-CE9CFBD8C8B1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33F5-461F-ACB4-F337EEA2B63A}"/>
              </c:ext>
            </c:extLst>
          </c:dPt>
          <c:errBars>
            <c:errBarType val="both"/>
            <c:errValType val="cust"/>
            <c:noEndCap val="0"/>
            <c:plus>
              <c:numRef>
                <c:f>'PE _50nm'!$I$35:$I$40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24.13394638469881</c:v>
                  </c:pt>
                  <c:pt idx="2">
                    <c:v>22.432745518665861</c:v>
                  </c:pt>
                  <c:pt idx="3">
                    <c:v>9.4466020343247212</c:v>
                  </c:pt>
                  <c:pt idx="4">
                    <c:v>5.8730928560839839</c:v>
                  </c:pt>
                  <c:pt idx="5">
                    <c:v>5.9274797995712003</c:v>
                  </c:pt>
                </c:numCache>
              </c:numRef>
            </c:plus>
            <c:minus>
              <c:numRef>
                <c:f>'PE _50nm'!$I$35:$I$40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24.13394638469881</c:v>
                  </c:pt>
                  <c:pt idx="2">
                    <c:v>22.432745518665861</c:v>
                  </c:pt>
                  <c:pt idx="3">
                    <c:v>9.4466020343247212</c:v>
                  </c:pt>
                  <c:pt idx="4">
                    <c:v>5.8730928560839839</c:v>
                  </c:pt>
                  <c:pt idx="5">
                    <c:v>5.9274797995712003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>
                    <a:alpha val="95000"/>
                  </a:sysClr>
                </a:solidFill>
                <a:round/>
              </a:ln>
              <a:effectLst/>
            </c:spPr>
          </c:errBars>
          <c:cat>
            <c:strRef>
              <c:f>'PE _50nm'!$G$35:$G$40</c:f>
              <c:strCache>
                <c:ptCount val="6"/>
                <c:pt idx="0">
                  <c:v>Control</c:v>
                </c:pt>
                <c:pt idx="1">
                  <c:v>0,05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  <c:pt idx="5">
                  <c:v>AM</c:v>
                </c:pt>
              </c:strCache>
            </c:strRef>
          </c:cat>
          <c:val>
            <c:numRef>
              <c:f>'PE _50nm'!$H$35:$H$40</c:f>
              <c:numCache>
                <c:formatCode>0.00</c:formatCode>
                <c:ptCount val="6"/>
                <c:pt idx="0">
                  <c:v>100</c:v>
                </c:pt>
                <c:pt idx="1">
                  <c:v>82.224783935368009</c:v>
                </c:pt>
                <c:pt idx="2">
                  <c:v>83.000785263850744</c:v>
                </c:pt>
                <c:pt idx="3">
                  <c:v>74.830237988132708</c:v>
                </c:pt>
                <c:pt idx="4">
                  <c:v>18.718398743871226</c:v>
                </c:pt>
                <c:pt idx="5">
                  <c:v>12.353956679253569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C1-4F06-9E38-6B9636E3A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overlap val="-27"/>
        <c:axId val="550170736"/>
        <c:axId val="550168576"/>
      </c:barChart>
      <c:catAx>
        <c:axId val="550170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b="1"/>
                  <a:t>Concentration of polyethylene ⁓ 50nm [µg/mL]</a:t>
                </a:r>
              </a:p>
            </c:rich>
          </c:tx>
          <c:layout>
            <c:manualLayout>
              <c:xMode val="edge"/>
              <c:yMode val="edge"/>
              <c:x val="0.24920123196643676"/>
              <c:y val="0.92286709924868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68576"/>
        <c:crosses val="autoZero"/>
        <c:auto val="1"/>
        <c:lblAlgn val="ctr"/>
        <c:lblOffset val="100"/>
        <c:noMultiLvlLbl val="0"/>
      </c:catAx>
      <c:valAx>
        <c:axId val="5501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b="1"/>
                  <a:t>Amidolitic activity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7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91805799090669"/>
          <c:y val="9.0833250313652414E-2"/>
          <c:w val="0.87120501381195359"/>
          <c:h val="0.749370737816828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FC-4A11-9C6B-4818FC915272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45FC-4A11-9C6B-4818FC915272}"/>
              </c:ext>
            </c:extLst>
          </c:dPt>
          <c:errBars>
            <c:errBarType val="both"/>
            <c:errValType val="cust"/>
            <c:noEndCap val="0"/>
            <c:plus>
              <c:numRef>
                <c:f>'PE_100 nm'!$J$31:$J$36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5.5433110600364799</c:v>
                  </c:pt>
                  <c:pt idx="2">
                    <c:v>4.166822170877051</c:v>
                  </c:pt>
                  <c:pt idx="3">
                    <c:v>4.4660126668871039</c:v>
                  </c:pt>
                  <c:pt idx="4">
                    <c:v>12.506184355606143</c:v>
                  </c:pt>
                  <c:pt idx="5">
                    <c:v>5.9274797995712003</c:v>
                  </c:pt>
                </c:numCache>
              </c:numRef>
            </c:plus>
            <c:minus>
              <c:numRef>
                <c:f>'PE_100 nm'!$J$31:$J$36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5.5433110600364799</c:v>
                  </c:pt>
                  <c:pt idx="2">
                    <c:v>4.166822170877051</c:v>
                  </c:pt>
                  <c:pt idx="3">
                    <c:v>4.4660126668871039</c:v>
                  </c:pt>
                  <c:pt idx="4">
                    <c:v>12.506184355606143</c:v>
                  </c:pt>
                  <c:pt idx="5">
                    <c:v>5.9274797995712003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'PE_100 nm'!$H$31:$H$36</c:f>
              <c:strCache>
                <c:ptCount val="6"/>
                <c:pt idx="0">
                  <c:v>Control</c:v>
                </c:pt>
                <c:pt idx="1">
                  <c:v>0,05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  <c:pt idx="5">
                  <c:v>AM</c:v>
                </c:pt>
              </c:strCache>
            </c:strRef>
          </c:cat>
          <c:val>
            <c:numRef>
              <c:f>'PE_100 nm'!$I$31:$I$36</c:f>
              <c:numCache>
                <c:formatCode>0.00</c:formatCode>
                <c:ptCount val="6"/>
                <c:pt idx="0">
                  <c:v>100</c:v>
                </c:pt>
                <c:pt idx="1">
                  <c:v>98.823359583335858</c:v>
                </c:pt>
                <c:pt idx="2">
                  <c:v>98.09158278198808</c:v>
                </c:pt>
                <c:pt idx="3">
                  <c:v>97.185854959890207</c:v>
                </c:pt>
                <c:pt idx="4">
                  <c:v>93.477480541029081</c:v>
                </c:pt>
                <c:pt idx="5">
                  <c:v>12.353956679253569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0-43A0-83E3-00C9ED1FE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overlap val="-27"/>
        <c:axId val="550170736"/>
        <c:axId val="550168576"/>
      </c:barChart>
      <c:catAx>
        <c:axId val="550170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b="1"/>
                  <a:t>Concentration of polyethylene ⁓ 100nm [µg/mL]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68576"/>
        <c:crosses val="autoZero"/>
        <c:auto val="1"/>
        <c:lblAlgn val="ctr"/>
        <c:lblOffset val="100"/>
        <c:noMultiLvlLbl val="0"/>
      </c:catAx>
      <c:valAx>
        <c:axId val="5501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b="1"/>
                  <a:t>Amidolitic activity (%)</a:t>
                </a:r>
              </a:p>
            </c:rich>
          </c:tx>
          <c:layout>
            <c:manualLayout>
              <c:xMode val="edge"/>
              <c:yMode val="edge"/>
              <c:x val="1.4565948481192959E-2"/>
              <c:y val="0.243916412275465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7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945751784536163E-2"/>
          <c:y val="5.1286766624299956E-2"/>
          <c:w val="0.88654558703328945"/>
          <c:h val="0.6891787444502388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5E9-4D97-B41B-99CE6541F8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0BD8-4A3E-8F7F-5B53EC31668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D8-4A3E-8F7F-5B53EC31668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BD8-4A3E-8F7F-5B53EC31668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D8-4A3E-8F7F-5B53EC31668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5E9-4D97-B41B-99CE6541F8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E9-4D97-B41B-99CE6541F8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5E9-4D97-B41B-99CE6541F8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5E9-4D97-B41B-99CE6541F889}"/>
              </c:ext>
            </c:extLst>
          </c:dPt>
          <c:dPt>
            <c:idx val="9"/>
            <c:invertIfNegative val="0"/>
            <c:bubble3D val="0"/>
            <c:spPr>
              <a:solidFill>
                <a:srgbClr val="7030A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5E9-4D97-B41B-99CE6541F889}"/>
              </c:ext>
            </c:extLst>
          </c:dPt>
          <c:errBars>
            <c:errBarType val="both"/>
            <c:errValType val="cust"/>
            <c:noEndCap val="0"/>
            <c:plus>
              <c:numRef>
                <c:f>'Amidolitic activity'!$C$12:$L$12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24.13394638469881</c:v>
                  </c:pt>
                  <c:pt idx="2">
                    <c:v>22.432745518665861</c:v>
                  </c:pt>
                  <c:pt idx="3">
                    <c:v>9.4466020343247212</c:v>
                  </c:pt>
                  <c:pt idx="4">
                    <c:v>5.8730928560839839</c:v>
                  </c:pt>
                  <c:pt idx="5">
                    <c:v>5.5433110600364799</c:v>
                  </c:pt>
                  <c:pt idx="6">
                    <c:v>4.166822170877051</c:v>
                  </c:pt>
                  <c:pt idx="7">
                    <c:v>4.4660126668871039</c:v>
                  </c:pt>
                  <c:pt idx="8">
                    <c:v>12.506184355606143</c:v>
                  </c:pt>
                  <c:pt idx="9">
                    <c:v>5.9274797995712003</c:v>
                  </c:pt>
                </c:numCache>
              </c:numRef>
            </c:plus>
            <c:minus>
              <c:numRef>
                <c:f>'Amidolitic activity'!$C$12:$L$12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24.13394638469881</c:v>
                  </c:pt>
                  <c:pt idx="2">
                    <c:v>22.432745518665861</c:v>
                  </c:pt>
                  <c:pt idx="3">
                    <c:v>9.4466020343247212</c:v>
                  </c:pt>
                  <c:pt idx="4">
                    <c:v>5.8730928560839839</c:v>
                  </c:pt>
                  <c:pt idx="5">
                    <c:v>5.5433110600364799</c:v>
                  </c:pt>
                  <c:pt idx="6">
                    <c:v>4.166822170877051</c:v>
                  </c:pt>
                  <c:pt idx="7">
                    <c:v>4.4660126668871039</c:v>
                  </c:pt>
                  <c:pt idx="8">
                    <c:v>12.506184355606143</c:v>
                  </c:pt>
                  <c:pt idx="9">
                    <c:v>5.9274797995712003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multiLvlStrRef>
              <c:f>'Amidolitic activity'!$C$9:$L$10</c:f>
              <c:multiLvlStrCache>
                <c:ptCount val="10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  <c:pt idx="9">
                    <c:v>5</c:v>
                  </c:pt>
                </c:lvl>
                <c:lvl>
                  <c:pt idx="0">
                    <c:v>Control</c:v>
                  </c:pt>
                  <c:pt idx="1">
                    <c:v>PE ⁓ 50 nm</c:v>
                  </c:pt>
                  <c:pt idx="5">
                    <c:v>PE  ⁓ 100 nm</c:v>
                  </c:pt>
                  <c:pt idx="9">
                    <c:v>AM</c:v>
                  </c:pt>
                </c:lvl>
              </c:multiLvlStrCache>
            </c:multiLvlStrRef>
          </c:cat>
          <c:val>
            <c:numRef>
              <c:f>'Amidolitic activity'!$C$11:$L$11</c:f>
              <c:numCache>
                <c:formatCode>0.00</c:formatCode>
                <c:ptCount val="10"/>
                <c:pt idx="0">
                  <c:v>100</c:v>
                </c:pt>
                <c:pt idx="1">
                  <c:v>82.224783935368009</c:v>
                </c:pt>
                <c:pt idx="2">
                  <c:v>83.000785263850744</c:v>
                </c:pt>
                <c:pt idx="3">
                  <c:v>74.830237988132708</c:v>
                </c:pt>
                <c:pt idx="4">
                  <c:v>18.718398743871226</c:v>
                </c:pt>
                <c:pt idx="5">
                  <c:v>98.823359583335858</c:v>
                </c:pt>
                <c:pt idx="6">
                  <c:v>98.09158278198808</c:v>
                </c:pt>
                <c:pt idx="7">
                  <c:v>97.185854959890207</c:v>
                </c:pt>
                <c:pt idx="8">
                  <c:v>93.477480541029081</c:v>
                </c:pt>
                <c:pt idx="9">
                  <c:v>12.353956679253569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D8-4A3E-8F7F-5B53EC316681}"/>
            </c:ext>
          </c:extLst>
        </c:ser>
        <c:ser>
          <c:idx val="1"/>
          <c:order val="1"/>
          <c:tx>
            <c:strRef>
              <c:f>'PE _50nm'!$H$34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'Amidolitic activity'!$C$9:$L$10</c:f>
              <c:multiLvlStrCache>
                <c:ptCount val="10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  <c:pt idx="9">
                    <c:v>5</c:v>
                  </c:pt>
                </c:lvl>
                <c:lvl>
                  <c:pt idx="0">
                    <c:v>Control</c:v>
                  </c:pt>
                  <c:pt idx="1">
                    <c:v>PE ⁓ 50 nm</c:v>
                  </c:pt>
                  <c:pt idx="5">
                    <c:v>PE  ⁓ 100 nm</c:v>
                  </c:pt>
                  <c:pt idx="9">
                    <c:v>AM</c:v>
                  </c:pt>
                </c:lvl>
              </c:multiLvlStrCache>
            </c:multiLvlStrRef>
          </c:cat>
          <c:val>
            <c:numRef>
              <c:f>'PE _50nm'!$I$34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11F-416F-9E0D-AA88AB686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overlap val="35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b="1"/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3436642285545215"/>
              <c:y val="0.930316666666666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 b="1"/>
                  <a:t>Amidolitic activity ( %)</a:t>
                </a:r>
              </a:p>
            </c:rich>
          </c:tx>
          <c:layout>
            <c:manualLayout>
              <c:xMode val="edge"/>
              <c:yMode val="edge"/>
              <c:x val="9.1488237273228083E-3"/>
              <c:y val="0.193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300" b="0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413737</xdr:colOff>
      <xdr:row>47</xdr:row>
      <xdr:rowOff>138503</xdr:rowOff>
    </xdr:from>
    <xdr:to>
      <xdr:col>11</xdr:col>
      <xdr:colOff>301883</xdr:colOff>
      <xdr:row>67</xdr:row>
      <xdr:rowOff>153835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FDBE6B3-C4F4-4090-862F-6F749C313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514161</xdr:colOff>
      <xdr:row>41</xdr:row>
      <xdr:rowOff>130735</xdr:rowOff>
    </xdr:from>
    <xdr:to>
      <xdr:col>11</xdr:col>
      <xdr:colOff>180220</xdr:colOff>
      <xdr:row>62</xdr:row>
      <xdr:rowOff>24676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6C557D4-2DC2-44D3-9A43-56EAFB5CEA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553357</xdr:colOff>
      <xdr:row>13</xdr:row>
      <xdr:rowOff>49941</xdr:rowOff>
    </xdr:from>
    <xdr:to>
      <xdr:col>11</xdr:col>
      <xdr:colOff>335643</xdr:colOff>
      <xdr:row>32</xdr:row>
      <xdr:rowOff>103012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D9E864FE-0423-425E-9B39-63387E96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5E8D-3B55-46F9-AD5E-94595072FA79}">
  <dimension ref="A1:M126"/>
  <sheetViews>
    <sheetView zoomScale="70" zoomScaleNormal="70" workbookViewId="0">
      <selection activeCell="D6" sqref="D6"/>
    </sheetView>
  </sheetViews>
  <sheetFormatPr defaultRowHeight="14.4" x14ac:dyDescent="0.3"/>
  <sheetData>
    <row r="1" spans="1:13" x14ac:dyDescent="0.3">
      <c r="A1" t="s">
        <v>15</v>
      </c>
    </row>
    <row r="2" spans="1:13" x14ac:dyDescent="0.3">
      <c r="A2" t="s">
        <v>16</v>
      </c>
    </row>
    <row r="3" spans="1:13" x14ac:dyDescent="0.3">
      <c r="A3" t="s">
        <v>17</v>
      </c>
    </row>
    <row r="4" spans="1:13" x14ac:dyDescent="0.3">
      <c r="A4" t="s">
        <v>18</v>
      </c>
    </row>
    <row r="5" spans="1:13" x14ac:dyDescent="0.3">
      <c r="A5" t="s">
        <v>56</v>
      </c>
    </row>
    <row r="6" spans="1:13" x14ac:dyDescent="0.3">
      <c r="A6" t="s">
        <v>60</v>
      </c>
    </row>
    <row r="7" spans="1:13" x14ac:dyDescent="0.3">
      <c r="A7" t="s">
        <v>46</v>
      </c>
    </row>
    <row r="8" spans="1:13" x14ac:dyDescent="0.3">
      <c r="A8" t="s">
        <v>21</v>
      </c>
      <c r="D8" t="s">
        <v>22</v>
      </c>
    </row>
    <row r="11" spans="1:13" ht="115.8" thickBot="1" x14ac:dyDescent="0.35">
      <c r="A11" s="49" t="s">
        <v>23</v>
      </c>
      <c r="B11" s="50" t="s">
        <v>24</v>
      </c>
      <c r="C11" s="50" t="s">
        <v>25</v>
      </c>
      <c r="D11" s="49" t="s">
        <v>29</v>
      </c>
      <c r="I11" s="28"/>
      <c r="J11" s="28"/>
      <c r="K11" s="28"/>
      <c r="L11" s="28"/>
      <c r="M11" s="28"/>
    </row>
    <row r="12" spans="1:13" x14ac:dyDescent="0.3">
      <c r="A12" s="32"/>
      <c r="B12" s="33"/>
      <c r="C12" s="47" t="s">
        <v>26</v>
      </c>
      <c r="D12" s="51"/>
      <c r="I12" s="30"/>
      <c r="J12" s="37"/>
      <c r="K12" s="30"/>
      <c r="L12" s="30"/>
      <c r="M12" s="30"/>
    </row>
    <row r="13" spans="1:13" x14ac:dyDescent="0.3">
      <c r="A13" s="34" t="s">
        <v>6</v>
      </c>
      <c r="B13" s="35">
        <v>1</v>
      </c>
      <c r="C13" s="47" t="s">
        <v>0</v>
      </c>
      <c r="D13" s="52">
        <v>0.115</v>
      </c>
      <c r="I13" s="30"/>
      <c r="J13" s="37"/>
      <c r="K13" s="30"/>
      <c r="L13" s="30"/>
      <c r="M13" s="39"/>
    </row>
    <row r="14" spans="1:13" x14ac:dyDescent="0.3">
      <c r="A14" s="34" t="s">
        <v>6</v>
      </c>
      <c r="B14" s="35">
        <v>2</v>
      </c>
      <c r="C14" s="47" t="s">
        <v>0</v>
      </c>
      <c r="D14" s="52">
        <v>8.8999999999999996E-2</v>
      </c>
      <c r="I14" s="30"/>
      <c r="J14" s="37"/>
      <c r="K14" s="30"/>
      <c r="L14" s="30"/>
      <c r="M14" s="39"/>
    </row>
    <row r="15" spans="1:13" x14ac:dyDescent="0.3">
      <c r="A15" s="34" t="s">
        <v>6</v>
      </c>
      <c r="B15" s="35">
        <v>3</v>
      </c>
      <c r="C15" s="47" t="s">
        <v>2</v>
      </c>
      <c r="D15" s="52">
        <v>8.5000000000000006E-2</v>
      </c>
      <c r="I15" s="30"/>
      <c r="J15" s="37"/>
      <c r="K15" s="30"/>
      <c r="L15" s="30"/>
      <c r="M15" s="39"/>
    </row>
    <row r="16" spans="1:13" x14ac:dyDescent="0.3">
      <c r="A16" s="34" t="s">
        <v>6</v>
      </c>
      <c r="B16" s="35">
        <v>4</v>
      </c>
      <c r="C16" s="47" t="s">
        <v>2</v>
      </c>
      <c r="D16" s="52">
        <v>7.1999999999999995E-2</v>
      </c>
      <c r="I16" s="30"/>
      <c r="J16" s="37"/>
      <c r="K16" s="30"/>
      <c r="L16" s="30"/>
      <c r="M16" s="39"/>
    </row>
    <row r="17" spans="1:13" x14ac:dyDescent="0.3">
      <c r="A17" s="34" t="s">
        <v>6</v>
      </c>
      <c r="B17" s="35">
        <v>5</v>
      </c>
      <c r="C17" s="47" t="s">
        <v>3</v>
      </c>
      <c r="D17" s="52">
        <v>7.3999999999999996E-2</v>
      </c>
      <c r="I17" s="30"/>
      <c r="J17" s="37"/>
      <c r="K17" s="30"/>
      <c r="L17" s="30"/>
      <c r="M17" s="39"/>
    </row>
    <row r="18" spans="1:13" x14ac:dyDescent="0.3">
      <c r="A18" s="34" t="s">
        <v>6</v>
      </c>
      <c r="B18" s="35">
        <v>6</v>
      </c>
      <c r="C18" s="47" t="s">
        <v>3</v>
      </c>
      <c r="D18" s="52">
        <v>7.5999999999999998E-2</v>
      </c>
      <c r="I18" s="30"/>
      <c r="J18" s="37"/>
      <c r="K18" s="30"/>
      <c r="L18" s="30"/>
      <c r="M18" s="39"/>
    </row>
    <row r="19" spans="1:13" x14ac:dyDescent="0.3">
      <c r="A19" s="34" t="s">
        <v>6</v>
      </c>
      <c r="B19" s="35">
        <v>7</v>
      </c>
      <c r="C19" s="47">
        <v>5</v>
      </c>
      <c r="D19" s="52">
        <v>9.1999999999999998E-2</v>
      </c>
      <c r="I19" s="30"/>
      <c r="J19" s="37"/>
      <c r="K19" s="30"/>
      <c r="L19" s="30"/>
      <c r="M19" s="39"/>
    </row>
    <row r="20" spans="1:13" x14ac:dyDescent="0.3">
      <c r="A20" s="34" t="s">
        <v>6</v>
      </c>
      <c r="B20" s="35">
        <v>8</v>
      </c>
      <c r="C20" s="47">
        <v>5</v>
      </c>
      <c r="D20" s="52">
        <v>7.8E-2</v>
      </c>
      <c r="I20" s="30"/>
      <c r="J20" s="37"/>
      <c r="K20" s="30"/>
      <c r="L20" s="30"/>
      <c r="M20" s="39"/>
    </row>
    <row r="21" spans="1:13" x14ac:dyDescent="0.3">
      <c r="A21" s="34" t="s">
        <v>6</v>
      </c>
      <c r="B21" s="35">
        <v>9</v>
      </c>
      <c r="C21" s="47">
        <v>50</v>
      </c>
      <c r="D21" s="52">
        <v>3.1E-2</v>
      </c>
      <c r="I21" s="30"/>
      <c r="J21" s="37"/>
      <c r="K21" s="30"/>
      <c r="L21" s="30"/>
      <c r="M21" s="39"/>
    </row>
    <row r="22" spans="1:13" x14ac:dyDescent="0.3">
      <c r="A22" s="34" t="s">
        <v>6</v>
      </c>
      <c r="B22" s="35">
        <v>10</v>
      </c>
      <c r="C22" s="47">
        <v>50</v>
      </c>
      <c r="D22" s="52">
        <v>1.6E-2</v>
      </c>
      <c r="I22" s="30"/>
      <c r="J22" s="37"/>
      <c r="K22" s="30"/>
      <c r="L22" s="30"/>
      <c r="M22" s="39"/>
    </row>
    <row r="23" spans="1:13" x14ac:dyDescent="0.3">
      <c r="A23" s="34" t="s">
        <v>6</v>
      </c>
      <c r="B23" s="35">
        <v>11</v>
      </c>
      <c r="C23" s="47" t="s">
        <v>1</v>
      </c>
      <c r="D23" s="52">
        <v>1.7000000000000001E-2</v>
      </c>
      <c r="I23" s="30"/>
      <c r="J23" s="37"/>
      <c r="K23" s="30"/>
      <c r="L23" s="30"/>
      <c r="M23" s="39"/>
    </row>
    <row r="24" spans="1:13" x14ac:dyDescent="0.3">
      <c r="A24" s="34" t="s">
        <v>6</v>
      </c>
      <c r="B24" s="35">
        <v>12</v>
      </c>
      <c r="C24" s="48" t="s">
        <v>1</v>
      </c>
      <c r="D24" s="52">
        <v>2.5999999999999999E-2</v>
      </c>
      <c r="E24" s="30"/>
      <c r="I24" s="30"/>
      <c r="J24" s="37"/>
      <c r="K24" s="30"/>
      <c r="L24" s="30"/>
      <c r="M24" s="39"/>
    </row>
    <row r="26" spans="1:13" x14ac:dyDescent="0.3">
      <c r="A26" t="s">
        <v>15</v>
      </c>
    </row>
    <row r="27" spans="1:13" x14ac:dyDescent="0.3">
      <c r="A27" t="s">
        <v>16</v>
      </c>
    </row>
    <row r="28" spans="1:13" x14ac:dyDescent="0.3">
      <c r="A28" t="s">
        <v>27</v>
      </c>
    </row>
    <row r="29" spans="1:13" x14ac:dyDescent="0.3">
      <c r="A29" t="s">
        <v>18</v>
      </c>
    </row>
    <row r="30" spans="1:13" x14ac:dyDescent="0.3">
      <c r="A30" t="s">
        <v>56</v>
      </c>
    </row>
    <row r="31" spans="1:13" x14ac:dyDescent="0.3">
      <c r="A31" t="s">
        <v>57</v>
      </c>
    </row>
    <row r="32" spans="1:13" x14ac:dyDescent="0.3">
      <c r="A32" t="s">
        <v>47</v>
      </c>
    </row>
    <row r="33" spans="1:4" x14ac:dyDescent="0.3">
      <c r="A33" t="s">
        <v>21</v>
      </c>
      <c r="D33" t="s">
        <v>22</v>
      </c>
    </row>
    <row r="36" spans="1:4" ht="115.8" thickBot="1" x14ac:dyDescent="0.35">
      <c r="A36" s="49" t="s">
        <v>23</v>
      </c>
      <c r="B36" s="50" t="s">
        <v>24</v>
      </c>
      <c r="C36" s="50" t="s">
        <v>25</v>
      </c>
      <c r="D36" s="49" t="s">
        <v>29</v>
      </c>
    </row>
    <row r="37" spans="1:4" x14ac:dyDescent="0.3">
      <c r="A37" s="32"/>
      <c r="B37" s="33"/>
      <c r="C37" s="46" t="s">
        <v>26</v>
      </c>
      <c r="D37" s="53"/>
    </row>
    <row r="38" spans="1:4" x14ac:dyDescent="0.3">
      <c r="A38" s="34" t="s">
        <v>7</v>
      </c>
      <c r="B38" s="35">
        <v>1</v>
      </c>
      <c r="C38" s="47" t="s">
        <v>0</v>
      </c>
      <c r="D38" s="54">
        <v>0.29699999999999999</v>
      </c>
    </row>
    <row r="39" spans="1:4" x14ac:dyDescent="0.3">
      <c r="A39" s="34" t="s">
        <v>7</v>
      </c>
      <c r="B39" s="35">
        <v>2</v>
      </c>
      <c r="C39" s="47" t="s">
        <v>0</v>
      </c>
      <c r="D39" s="54">
        <v>0.30599999999999999</v>
      </c>
    </row>
    <row r="40" spans="1:4" x14ac:dyDescent="0.3">
      <c r="A40" s="34" t="s">
        <v>7</v>
      </c>
      <c r="B40" s="35">
        <v>3</v>
      </c>
      <c r="C40" s="47" t="s">
        <v>2</v>
      </c>
      <c r="D40" s="54">
        <v>0.35199999999999998</v>
      </c>
    </row>
    <row r="41" spans="1:4" x14ac:dyDescent="0.3">
      <c r="A41" s="34" t="s">
        <v>7</v>
      </c>
      <c r="B41" s="35">
        <v>4</v>
      </c>
      <c r="C41" s="47" t="s">
        <v>2</v>
      </c>
      <c r="D41" s="54">
        <v>0.35599999999999998</v>
      </c>
    </row>
    <row r="42" spans="1:4" x14ac:dyDescent="0.3">
      <c r="A42" s="34" t="s">
        <v>7</v>
      </c>
      <c r="B42" s="35">
        <v>5</v>
      </c>
      <c r="C42" s="47" t="s">
        <v>3</v>
      </c>
      <c r="D42" s="54">
        <v>0.35899999999999999</v>
      </c>
    </row>
    <row r="43" spans="1:4" x14ac:dyDescent="0.3">
      <c r="A43" s="34" t="s">
        <v>7</v>
      </c>
      <c r="B43" s="35">
        <v>6</v>
      </c>
      <c r="C43" s="47" t="s">
        <v>3</v>
      </c>
      <c r="D43" s="54">
        <v>0.34399999999999997</v>
      </c>
    </row>
    <row r="44" spans="1:4" x14ac:dyDescent="0.3">
      <c r="A44" s="34" t="s">
        <v>7</v>
      </c>
      <c r="B44" s="35">
        <v>7</v>
      </c>
      <c r="C44" s="47">
        <v>5</v>
      </c>
      <c r="D44" s="54">
        <v>0.34699999999999998</v>
      </c>
    </row>
    <row r="45" spans="1:4" x14ac:dyDescent="0.3">
      <c r="A45" s="34" t="s">
        <v>7</v>
      </c>
      <c r="B45" s="35">
        <v>8</v>
      </c>
      <c r="C45" s="47">
        <v>5</v>
      </c>
      <c r="D45" s="54">
        <v>0.33800000000000002</v>
      </c>
    </row>
    <row r="46" spans="1:4" x14ac:dyDescent="0.3">
      <c r="A46" s="34" t="s">
        <v>7</v>
      </c>
      <c r="B46" s="35">
        <v>9</v>
      </c>
      <c r="C46" s="47">
        <v>50</v>
      </c>
      <c r="D46" s="54">
        <v>3.9E-2</v>
      </c>
    </row>
    <row r="47" spans="1:4" x14ac:dyDescent="0.3">
      <c r="A47" s="34" t="s">
        <v>7</v>
      </c>
      <c r="B47" s="35">
        <v>10</v>
      </c>
      <c r="C47" s="47">
        <v>50</v>
      </c>
      <c r="D47" s="54">
        <v>3.5999999999999997E-2</v>
      </c>
    </row>
    <row r="48" spans="1:4" x14ac:dyDescent="0.3">
      <c r="A48" s="34" t="s">
        <v>7</v>
      </c>
      <c r="B48" s="35">
        <v>11</v>
      </c>
      <c r="C48" s="47" t="s">
        <v>1</v>
      </c>
      <c r="D48" s="54">
        <v>5.2999999999999999E-2</v>
      </c>
    </row>
    <row r="49" spans="1:4" x14ac:dyDescent="0.3">
      <c r="A49" s="34" t="s">
        <v>7</v>
      </c>
      <c r="B49" s="35">
        <v>12</v>
      </c>
      <c r="C49" s="47" t="s">
        <v>1</v>
      </c>
      <c r="D49" s="54">
        <v>1.0999999999999999E-2</v>
      </c>
    </row>
    <row r="51" spans="1:4" x14ac:dyDescent="0.3">
      <c r="A51" t="s">
        <v>15</v>
      </c>
    </row>
    <row r="52" spans="1:4" x14ac:dyDescent="0.3">
      <c r="A52" t="s">
        <v>16</v>
      </c>
    </row>
    <row r="53" spans="1:4" x14ac:dyDescent="0.3">
      <c r="A53" t="s">
        <v>30</v>
      </c>
    </row>
    <row r="54" spans="1:4" x14ac:dyDescent="0.3">
      <c r="A54" t="s">
        <v>18</v>
      </c>
    </row>
    <row r="55" spans="1:4" x14ac:dyDescent="0.3">
      <c r="A55" t="s">
        <v>56</v>
      </c>
    </row>
    <row r="56" spans="1:4" x14ac:dyDescent="0.3">
      <c r="A56" t="s">
        <v>59</v>
      </c>
    </row>
    <row r="57" spans="1:4" x14ac:dyDescent="0.3">
      <c r="A57" t="s">
        <v>48</v>
      </c>
    </row>
    <row r="58" spans="1:4" x14ac:dyDescent="0.3">
      <c r="A58" t="s">
        <v>21</v>
      </c>
      <c r="D58" t="s">
        <v>22</v>
      </c>
    </row>
    <row r="61" spans="1:4" ht="115.8" thickBot="1" x14ac:dyDescent="0.35">
      <c r="A61" s="49" t="s">
        <v>23</v>
      </c>
      <c r="B61" s="50" t="s">
        <v>24</v>
      </c>
      <c r="C61" s="50" t="s">
        <v>25</v>
      </c>
      <c r="D61" s="49" t="s">
        <v>29</v>
      </c>
    </row>
    <row r="62" spans="1:4" x14ac:dyDescent="0.3">
      <c r="A62" s="32"/>
      <c r="B62" s="33"/>
      <c r="C62" s="46" t="s">
        <v>26</v>
      </c>
      <c r="D62" s="53"/>
    </row>
    <row r="63" spans="1:4" x14ac:dyDescent="0.3">
      <c r="A63" s="34" t="s">
        <v>8</v>
      </c>
      <c r="B63" s="35">
        <v>1</v>
      </c>
      <c r="C63" s="47" t="s">
        <v>0</v>
      </c>
      <c r="D63" s="54">
        <v>0.13</v>
      </c>
    </row>
    <row r="64" spans="1:4" x14ac:dyDescent="0.3">
      <c r="A64" s="34" t="s">
        <v>8</v>
      </c>
      <c r="B64" s="35">
        <v>2</v>
      </c>
      <c r="C64" s="47" t="s">
        <v>0</v>
      </c>
      <c r="D64" s="54">
        <v>0.13600000000000001</v>
      </c>
    </row>
    <row r="65" spans="1:4" x14ac:dyDescent="0.3">
      <c r="A65" s="34" t="s">
        <v>8</v>
      </c>
      <c r="B65" s="35">
        <v>3</v>
      </c>
      <c r="C65" s="47" t="s">
        <v>2</v>
      </c>
      <c r="D65" s="54">
        <v>8.5000000000000006E-2</v>
      </c>
    </row>
    <row r="66" spans="1:4" x14ac:dyDescent="0.3">
      <c r="A66" s="34" t="s">
        <v>8</v>
      </c>
      <c r="B66" s="35">
        <v>4</v>
      </c>
      <c r="C66" s="47" t="s">
        <v>2</v>
      </c>
      <c r="D66" s="54">
        <v>8.3000000000000004E-2</v>
      </c>
    </row>
    <row r="67" spans="1:4" x14ac:dyDescent="0.3">
      <c r="A67" s="34" t="s">
        <v>8</v>
      </c>
      <c r="B67" s="35">
        <v>5</v>
      </c>
      <c r="C67" s="47" t="s">
        <v>3</v>
      </c>
      <c r="D67" s="54">
        <v>8.3000000000000004E-2</v>
      </c>
    </row>
    <row r="68" spans="1:4" x14ac:dyDescent="0.3">
      <c r="A68" s="34" t="s">
        <v>8</v>
      </c>
      <c r="B68" s="35">
        <v>6</v>
      </c>
      <c r="C68" s="47" t="s">
        <v>3</v>
      </c>
      <c r="D68" s="54">
        <v>0.108</v>
      </c>
    </row>
    <row r="69" spans="1:4" x14ac:dyDescent="0.3">
      <c r="A69" s="34" t="s">
        <v>8</v>
      </c>
      <c r="B69" s="35">
        <v>7</v>
      </c>
      <c r="C69" s="47">
        <v>5</v>
      </c>
      <c r="D69" s="54">
        <v>9.2999999999999999E-2</v>
      </c>
    </row>
    <row r="70" spans="1:4" x14ac:dyDescent="0.3">
      <c r="A70" s="34" t="s">
        <v>8</v>
      </c>
      <c r="B70" s="35">
        <v>8</v>
      </c>
      <c r="C70" s="47">
        <v>5</v>
      </c>
      <c r="D70" s="54">
        <v>7.9000000000000001E-2</v>
      </c>
    </row>
    <row r="71" spans="1:4" x14ac:dyDescent="0.3">
      <c r="A71" s="34" t="s">
        <v>8</v>
      </c>
      <c r="B71" s="35">
        <v>9</v>
      </c>
      <c r="C71" s="47">
        <v>50</v>
      </c>
      <c r="D71" s="54">
        <v>1.4999999999999999E-2</v>
      </c>
    </row>
    <row r="72" spans="1:4" x14ac:dyDescent="0.3">
      <c r="A72" s="34" t="s">
        <v>8</v>
      </c>
      <c r="B72" s="35">
        <v>10</v>
      </c>
      <c r="C72" s="47">
        <v>50</v>
      </c>
      <c r="D72" s="54">
        <v>2.5000000000000001E-2</v>
      </c>
    </row>
    <row r="73" spans="1:4" x14ac:dyDescent="0.3">
      <c r="A73" s="34" t="s">
        <v>8</v>
      </c>
      <c r="B73" s="35">
        <v>11</v>
      </c>
      <c r="C73" s="47" t="s">
        <v>1</v>
      </c>
      <c r="D73" s="54">
        <v>8.9999999999999993E-3</v>
      </c>
    </row>
    <row r="74" spans="1:4" x14ac:dyDescent="0.3">
      <c r="A74" s="34" t="s">
        <v>8</v>
      </c>
      <c r="B74" s="35">
        <v>12</v>
      </c>
      <c r="C74" s="47" t="s">
        <v>1</v>
      </c>
      <c r="D74" s="54">
        <v>1.2E-2</v>
      </c>
    </row>
    <row r="76" spans="1:4" x14ac:dyDescent="0.3">
      <c r="A76" t="s">
        <v>15</v>
      </c>
    </row>
    <row r="77" spans="1:4" x14ac:dyDescent="0.3">
      <c r="A77" t="s">
        <v>16</v>
      </c>
    </row>
    <row r="78" spans="1:4" x14ac:dyDescent="0.3">
      <c r="A78" t="s">
        <v>32</v>
      </c>
    </row>
    <row r="79" spans="1:4" x14ac:dyDescent="0.3">
      <c r="A79" t="s">
        <v>18</v>
      </c>
    </row>
    <row r="80" spans="1:4" x14ac:dyDescent="0.3">
      <c r="A80" t="s">
        <v>19</v>
      </c>
    </row>
    <row r="81" spans="1:4" x14ac:dyDescent="0.3">
      <c r="A81" t="s">
        <v>58</v>
      </c>
    </row>
    <row r="82" spans="1:4" x14ac:dyDescent="0.3">
      <c r="A82" t="s">
        <v>49</v>
      </c>
    </row>
    <row r="83" spans="1:4" x14ac:dyDescent="0.3">
      <c r="A83" t="s">
        <v>21</v>
      </c>
      <c r="D83" t="s">
        <v>22</v>
      </c>
    </row>
    <row r="86" spans="1:4" ht="115.8" thickBot="1" x14ac:dyDescent="0.35">
      <c r="A86" s="49" t="s">
        <v>23</v>
      </c>
      <c r="B86" s="50" t="s">
        <v>24</v>
      </c>
      <c r="C86" s="50" t="s">
        <v>25</v>
      </c>
      <c r="D86" s="49" t="s">
        <v>29</v>
      </c>
    </row>
    <row r="87" spans="1:4" x14ac:dyDescent="0.3">
      <c r="A87" s="32"/>
      <c r="B87" s="33"/>
      <c r="C87" s="46" t="s">
        <v>26</v>
      </c>
      <c r="D87" s="53"/>
    </row>
    <row r="88" spans="1:4" x14ac:dyDescent="0.3">
      <c r="A88" s="34" t="s">
        <v>11</v>
      </c>
      <c r="B88" s="35">
        <v>1</v>
      </c>
      <c r="C88" s="47" t="s">
        <v>0</v>
      </c>
      <c r="D88" s="54">
        <v>0.113</v>
      </c>
    </row>
    <row r="89" spans="1:4" x14ac:dyDescent="0.3">
      <c r="A89" s="34" t="s">
        <v>11</v>
      </c>
      <c r="B89" s="35">
        <v>2</v>
      </c>
      <c r="C89" s="47" t="s">
        <v>0</v>
      </c>
      <c r="D89" s="54">
        <v>0.121</v>
      </c>
    </row>
    <row r="90" spans="1:4" x14ac:dyDescent="0.3">
      <c r="A90" s="34" t="s">
        <v>11</v>
      </c>
      <c r="B90" s="35">
        <v>3</v>
      </c>
      <c r="C90" s="47" t="s">
        <v>2</v>
      </c>
      <c r="D90" s="54">
        <v>8.3000000000000004E-2</v>
      </c>
    </row>
    <row r="91" spans="1:4" x14ac:dyDescent="0.3">
      <c r="A91" s="34" t="s">
        <v>11</v>
      </c>
      <c r="B91" s="35">
        <v>4</v>
      </c>
      <c r="C91" s="47" t="s">
        <v>2</v>
      </c>
      <c r="D91" s="54">
        <v>8.4000000000000005E-2</v>
      </c>
    </row>
    <row r="92" spans="1:4" x14ac:dyDescent="0.3">
      <c r="A92" s="34" t="s">
        <v>11</v>
      </c>
      <c r="B92" s="35">
        <v>5</v>
      </c>
      <c r="C92" s="47" t="s">
        <v>3</v>
      </c>
      <c r="D92" s="54">
        <v>0.08</v>
      </c>
    </row>
    <row r="93" spans="1:4" x14ac:dyDescent="0.3">
      <c r="A93" s="34" t="s">
        <v>11</v>
      </c>
      <c r="B93" s="35">
        <v>6</v>
      </c>
      <c r="C93" s="47" t="s">
        <v>3</v>
      </c>
      <c r="D93" s="54">
        <v>8.4000000000000005E-2</v>
      </c>
    </row>
    <row r="94" spans="1:4" x14ac:dyDescent="0.3">
      <c r="A94" s="34" t="s">
        <v>11</v>
      </c>
      <c r="B94" s="35">
        <v>7</v>
      </c>
      <c r="C94" s="47">
        <v>5</v>
      </c>
      <c r="D94" s="54">
        <v>7.9000000000000001E-2</v>
      </c>
    </row>
    <row r="95" spans="1:4" x14ac:dyDescent="0.3">
      <c r="A95" s="34" t="s">
        <v>11</v>
      </c>
      <c r="B95" s="35">
        <v>8</v>
      </c>
      <c r="C95" s="47">
        <v>5</v>
      </c>
      <c r="D95" s="54">
        <v>0.1</v>
      </c>
    </row>
    <row r="96" spans="1:4" x14ac:dyDescent="0.3">
      <c r="A96" s="34" t="s">
        <v>11</v>
      </c>
      <c r="B96" s="35">
        <v>9</v>
      </c>
      <c r="C96" s="47">
        <v>50</v>
      </c>
      <c r="D96" s="54">
        <v>3.9E-2</v>
      </c>
    </row>
    <row r="97" spans="1:10" x14ac:dyDescent="0.3">
      <c r="A97" s="34" t="s">
        <v>11</v>
      </c>
      <c r="B97" s="35">
        <v>10</v>
      </c>
      <c r="C97" s="47">
        <v>50</v>
      </c>
      <c r="D97" s="54">
        <v>1.7999999999999999E-2</v>
      </c>
    </row>
    <row r="98" spans="1:10" x14ac:dyDescent="0.3">
      <c r="A98" s="34" t="s">
        <v>11</v>
      </c>
      <c r="B98" s="35">
        <v>11</v>
      </c>
      <c r="C98" s="47" t="s">
        <v>1</v>
      </c>
      <c r="D98" s="54">
        <v>0.01</v>
      </c>
    </row>
    <row r="99" spans="1:10" x14ac:dyDescent="0.3">
      <c r="A99" s="34" t="s">
        <v>11</v>
      </c>
      <c r="B99" s="35">
        <v>12</v>
      </c>
      <c r="C99" s="47" t="s">
        <v>1</v>
      </c>
      <c r="D99" s="54">
        <v>1.2999999999999999E-2</v>
      </c>
    </row>
    <row r="100" spans="1:10" x14ac:dyDescent="0.3">
      <c r="C100" s="1"/>
    </row>
    <row r="112" spans="1:10" x14ac:dyDescent="0.3">
      <c r="A112" s="38"/>
      <c r="B112" s="38"/>
      <c r="C112" s="38"/>
      <c r="D112" s="38"/>
      <c r="E112" s="38"/>
      <c r="F112" s="38"/>
      <c r="G112" s="38"/>
      <c r="H112" s="38"/>
      <c r="I112" s="38"/>
      <c r="J112" s="38"/>
    </row>
    <row r="113" spans="1:10" x14ac:dyDescent="0.3">
      <c r="A113" s="38"/>
      <c r="B113" s="38"/>
      <c r="C113" s="40"/>
      <c r="D113" s="38"/>
      <c r="E113" s="38"/>
      <c r="F113" s="38"/>
      <c r="G113" s="38"/>
      <c r="H113" s="38"/>
      <c r="I113" s="38"/>
      <c r="J113" s="38"/>
    </row>
    <row r="114" spans="1:10" x14ac:dyDescent="0.3">
      <c r="A114" s="38"/>
      <c r="B114" s="38"/>
      <c r="C114" s="40"/>
      <c r="D114" s="38"/>
      <c r="E114" s="38"/>
      <c r="F114" s="38"/>
      <c r="G114" s="38"/>
      <c r="H114" s="38"/>
      <c r="I114" s="38"/>
      <c r="J114" s="38"/>
    </row>
    <row r="115" spans="1:10" x14ac:dyDescent="0.3">
      <c r="A115" s="38"/>
      <c r="B115" s="38"/>
      <c r="C115" s="40"/>
      <c r="D115" s="38"/>
      <c r="E115" s="38"/>
      <c r="F115" s="38"/>
      <c r="G115" s="38"/>
      <c r="H115" s="38"/>
      <c r="I115" s="38"/>
      <c r="J115" s="38"/>
    </row>
    <row r="116" spans="1:10" x14ac:dyDescent="0.3">
      <c r="A116" s="38"/>
      <c r="B116" s="38"/>
      <c r="C116" s="40"/>
      <c r="D116" s="38"/>
      <c r="E116" s="38"/>
      <c r="F116" s="38"/>
      <c r="G116" s="38"/>
      <c r="H116" s="38"/>
      <c r="I116" s="38"/>
      <c r="J116" s="38"/>
    </row>
    <row r="117" spans="1:10" x14ac:dyDescent="0.3">
      <c r="A117" s="38"/>
      <c r="B117" s="38"/>
      <c r="C117" s="40"/>
      <c r="D117" s="38"/>
      <c r="E117" s="38"/>
      <c r="F117" s="38"/>
      <c r="G117" s="38"/>
      <c r="H117" s="38"/>
      <c r="I117" s="38"/>
      <c r="J117" s="38"/>
    </row>
    <row r="118" spans="1:10" x14ac:dyDescent="0.3">
      <c r="A118" s="38"/>
      <c r="B118" s="38"/>
      <c r="C118" s="40"/>
      <c r="D118" s="38"/>
      <c r="E118" s="38"/>
      <c r="F118" s="38"/>
      <c r="G118" s="38"/>
      <c r="H118" s="38"/>
      <c r="I118" s="38"/>
      <c r="J118" s="38"/>
    </row>
    <row r="119" spans="1:10" x14ac:dyDescent="0.3">
      <c r="A119" s="38"/>
      <c r="B119" s="38"/>
      <c r="C119" s="40"/>
      <c r="D119" s="38"/>
      <c r="E119" s="38"/>
      <c r="F119" s="38"/>
      <c r="G119" s="38"/>
      <c r="H119" s="38"/>
      <c r="I119" s="38"/>
      <c r="J119" s="38"/>
    </row>
    <row r="120" spans="1:10" x14ac:dyDescent="0.3">
      <c r="A120" s="38"/>
      <c r="B120" s="38"/>
      <c r="C120" s="40"/>
      <c r="D120" s="38"/>
      <c r="E120" s="38"/>
      <c r="F120" s="38"/>
      <c r="G120" s="38"/>
      <c r="H120" s="38"/>
      <c r="I120" s="38"/>
      <c r="J120" s="38"/>
    </row>
    <row r="121" spans="1:10" x14ac:dyDescent="0.3">
      <c r="A121" s="38"/>
      <c r="B121" s="38"/>
      <c r="C121" s="40"/>
      <c r="D121" s="38"/>
      <c r="E121" s="38"/>
      <c r="F121" s="38"/>
      <c r="G121" s="38"/>
      <c r="H121" s="38"/>
      <c r="I121" s="38"/>
      <c r="J121" s="38"/>
    </row>
    <row r="122" spans="1:10" x14ac:dyDescent="0.3">
      <c r="A122" s="38"/>
      <c r="B122" s="38"/>
      <c r="C122" s="40"/>
      <c r="D122" s="38"/>
      <c r="E122" s="38"/>
      <c r="F122" s="38"/>
      <c r="G122" s="38"/>
      <c r="H122" s="38"/>
      <c r="I122" s="38"/>
      <c r="J122" s="38"/>
    </row>
    <row r="123" spans="1:10" x14ac:dyDescent="0.3">
      <c r="A123" s="38"/>
      <c r="B123" s="38"/>
      <c r="C123" s="40"/>
      <c r="D123" s="38"/>
      <c r="E123" s="38"/>
      <c r="F123" s="38"/>
      <c r="G123" s="38"/>
      <c r="H123" s="38"/>
      <c r="I123" s="38"/>
      <c r="J123" s="38"/>
    </row>
    <row r="124" spans="1:10" x14ac:dyDescent="0.3">
      <c r="A124" s="38"/>
      <c r="B124" s="38"/>
      <c r="C124" s="40"/>
      <c r="D124" s="38"/>
      <c r="E124" s="38"/>
      <c r="F124" s="38"/>
      <c r="G124" s="38"/>
      <c r="H124" s="38"/>
      <c r="I124" s="38"/>
      <c r="J124" s="38"/>
    </row>
    <row r="125" spans="1:10" x14ac:dyDescent="0.3">
      <c r="A125" s="38"/>
      <c r="B125" s="38"/>
      <c r="C125" s="40"/>
      <c r="D125" s="38"/>
      <c r="E125" s="38"/>
      <c r="F125" s="38"/>
      <c r="G125" s="38"/>
      <c r="H125" s="38"/>
      <c r="I125" s="38"/>
      <c r="J125" s="38"/>
    </row>
    <row r="126" spans="1:10" x14ac:dyDescent="0.3">
      <c r="A126" s="38"/>
      <c r="B126" s="38"/>
      <c r="C126" s="38"/>
      <c r="D126" s="38"/>
      <c r="E126" s="38"/>
      <c r="F126" s="38"/>
      <c r="G126" s="38"/>
      <c r="H126" s="38"/>
      <c r="I126" s="38"/>
      <c r="J126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CCE2-3E7D-4BF2-861C-C8E7563C6D94}">
  <dimension ref="A1:J126"/>
  <sheetViews>
    <sheetView zoomScale="70" zoomScaleNormal="70" workbookViewId="0">
      <selection activeCell="M14" sqref="M14"/>
    </sheetView>
  </sheetViews>
  <sheetFormatPr defaultRowHeight="14.4" x14ac:dyDescent="0.3"/>
  <sheetData>
    <row r="1" spans="1:4" x14ac:dyDescent="0.3">
      <c r="A1" t="s">
        <v>15</v>
      </c>
    </row>
    <row r="2" spans="1:4" x14ac:dyDescent="0.3">
      <c r="A2" t="s">
        <v>16</v>
      </c>
    </row>
    <row r="3" spans="1:4" x14ac:dyDescent="0.3">
      <c r="A3" t="s">
        <v>17</v>
      </c>
    </row>
    <row r="4" spans="1:4" x14ac:dyDescent="0.3">
      <c r="A4" t="s">
        <v>18</v>
      </c>
    </row>
    <row r="5" spans="1:4" x14ac:dyDescent="0.3">
      <c r="A5" t="s">
        <v>19</v>
      </c>
    </row>
    <row r="6" spans="1:4" x14ac:dyDescent="0.3">
      <c r="A6" t="s">
        <v>20</v>
      </c>
    </row>
    <row r="7" spans="1:4" x14ac:dyDescent="0.3">
      <c r="A7" t="s">
        <v>41</v>
      </c>
    </row>
    <row r="8" spans="1:4" x14ac:dyDescent="0.3">
      <c r="A8" t="s">
        <v>21</v>
      </c>
      <c r="D8" t="s">
        <v>22</v>
      </c>
    </row>
    <row r="11" spans="1:4" ht="115.8" thickBot="1" x14ac:dyDescent="0.35">
      <c r="A11" s="49" t="s">
        <v>23</v>
      </c>
      <c r="B11" s="50" t="s">
        <v>24</v>
      </c>
      <c r="C11" s="50" t="s">
        <v>25</v>
      </c>
      <c r="D11" s="49" t="s">
        <v>29</v>
      </c>
    </row>
    <row r="12" spans="1:4" x14ac:dyDescent="0.3">
      <c r="A12" s="32"/>
      <c r="B12" s="33"/>
      <c r="C12" s="46" t="s">
        <v>26</v>
      </c>
      <c r="D12" s="53"/>
    </row>
    <row r="13" spans="1:4" x14ac:dyDescent="0.3">
      <c r="A13" s="34" t="s">
        <v>6</v>
      </c>
      <c r="B13" s="35">
        <v>1</v>
      </c>
      <c r="C13" s="47" t="s">
        <v>0</v>
      </c>
      <c r="D13" s="64">
        <v>0.13400000000000001</v>
      </c>
    </row>
    <row r="14" spans="1:4" x14ac:dyDescent="0.3">
      <c r="A14" s="34" t="s">
        <v>6</v>
      </c>
      <c r="B14" s="35">
        <v>2</v>
      </c>
      <c r="C14" s="47" t="s">
        <v>0</v>
      </c>
      <c r="D14" s="64">
        <v>0.13800000000000001</v>
      </c>
    </row>
    <row r="15" spans="1:4" x14ac:dyDescent="0.3">
      <c r="A15" s="34" t="s">
        <v>6</v>
      </c>
      <c r="B15" s="35">
        <v>3</v>
      </c>
      <c r="C15" s="47" t="s">
        <v>2</v>
      </c>
      <c r="D15" s="64">
        <v>0.13500000000000001</v>
      </c>
    </row>
    <row r="16" spans="1:4" x14ac:dyDescent="0.3">
      <c r="A16" s="34" t="s">
        <v>6</v>
      </c>
      <c r="B16" s="35">
        <v>4</v>
      </c>
      <c r="C16" s="47" t="s">
        <v>2</v>
      </c>
      <c r="D16" s="64">
        <v>0.13600000000000001</v>
      </c>
    </row>
    <row r="17" spans="1:4" x14ac:dyDescent="0.3">
      <c r="A17" s="34" t="s">
        <v>6</v>
      </c>
      <c r="B17" s="35">
        <v>5</v>
      </c>
      <c r="C17" s="47" t="s">
        <v>3</v>
      </c>
      <c r="D17" s="64">
        <v>0.13900000000000001</v>
      </c>
    </row>
    <row r="18" spans="1:4" x14ac:dyDescent="0.3">
      <c r="A18" s="34" t="s">
        <v>6</v>
      </c>
      <c r="B18" s="35">
        <v>6</v>
      </c>
      <c r="C18" s="47" t="s">
        <v>3</v>
      </c>
      <c r="D18" s="64">
        <v>0.13800000000000001</v>
      </c>
    </row>
    <row r="19" spans="1:4" x14ac:dyDescent="0.3">
      <c r="A19" s="34" t="s">
        <v>6</v>
      </c>
      <c r="B19" s="35">
        <v>7</v>
      </c>
      <c r="C19" s="47">
        <v>5</v>
      </c>
      <c r="D19" s="64">
        <v>0.14199999999999999</v>
      </c>
    </row>
    <row r="20" spans="1:4" x14ac:dyDescent="0.3">
      <c r="A20" s="34" t="s">
        <v>6</v>
      </c>
      <c r="B20" s="35">
        <v>8</v>
      </c>
      <c r="C20" s="47">
        <v>5</v>
      </c>
      <c r="D20" s="64">
        <v>0.129</v>
      </c>
    </row>
    <row r="21" spans="1:4" x14ac:dyDescent="0.3">
      <c r="A21" s="34" t="s">
        <v>6</v>
      </c>
      <c r="B21" s="35">
        <v>9</v>
      </c>
      <c r="C21" s="47">
        <v>50</v>
      </c>
      <c r="D21" s="64">
        <v>0.126</v>
      </c>
    </row>
    <row r="22" spans="1:4" x14ac:dyDescent="0.3">
      <c r="A22" s="34" t="s">
        <v>6</v>
      </c>
      <c r="B22" s="35">
        <v>10</v>
      </c>
      <c r="C22" s="47">
        <v>50</v>
      </c>
      <c r="D22" s="64">
        <v>0.186</v>
      </c>
    </row>
    <row r="23" spans="1:4" x14ac:dyDescent="0.3">
      <c r="A23" s="34"/>
      <c r="B23" s="35"/>
      <c r="C23" s="36"/>
      <c r="D23" s="64"/>
    </row>
    <row r="24" spans="1:4" x14ac:dyDescent="0.3">
      <c r="A24" s="34"/>
      <c r="B24" s="35"/>
      <c r="C24" s="36"/>
      <c r="D24" s="64"/>
    </row>
    <row r="26" spans="1:4" x14ac:dyDescent="0.3">
      <c r="A26" t="s">
        <v>15</v>
      </c>
    </row>
    <row r="27" spans="1:4" x14ac:dyDescent="0.3">
      <c r="A27" t="s">
        <v>16</v>
      </c>
    </row>
    <row r="28" spans="1:4" x14ac:dyDescent="0.3">
      <c r="A28" t="s">
        <v>27</v>
      </c>
    </row>
    <row r="29" spans="1:4" x14ac:dyDescent="0.3">
      <c r="A29" t="s">
        <v>18</v>
      </c>
    </row>
    <row r="30" spans="1:4" x14ac:dyDescent="0.3">
      <c r="A30" t="s">
        <v>19</v>
      </c>
    </row>
    <row r="31" spans="1:4" x14ac:dyDescent="0.3">
      <c r="A31" t="s">
        <v>28</v>
      </c>
    </row>
    <row r="32" spans="1:4" x14ac:dyDescent="0.3">
      <c r="A32" t="s">
        <v>42</v>
      </c>
    </row>
    <row r="33" spans="1:4" x14ac:dyDescent="0.3">
      <c r="A33" t="s">
        <v>21</v>
      </c>
      <c r="D33" t="s">
        <v>22</v>
      </c>
    </row>
    <row r="36" spans="1:4" ht="115.8" thickBot="1" x14ac:dyDescent="0.35">
      <c r="A36" s="49" t="s">
        <v>23</v>
      </c>
      <c r="B36" s="50" t="s">
        <v>24</v>
      </c>
      <c r="C36" s="50" t="s">
        <v>25</v>
      </c>
      <c r="D36" s="49" t="s">
        <v>29</v>
      </c>
    </row>
    <row r="37" spans="1:4" x14ac:dyDescent="0.3">
      <c r="A37" s="32"/>
      <c r="B37" s="33"/>
      <c r="C37" s="46" t="s">
        <v>26</v>
      </c>
      <c r="D37" s="53"/>
    </row>
    <row r="38" spans="1:4" x14ac:dyDescent="0.3">
      <c r="A38" s="34" t="s">
        <v>7</v>
      </c>
      <c r="B38" s="35">
        <v>1</v>
      </c>
      <c r="C38" s="47" t="s">
        <v>0</v>
      </c>
      <c r="D38" s="64">
        <v>0.17</v>
      </c>
    </row>
    <row r="39" spans="1:4" x14ac:dyDescent="0.3">
      <c r="A39" s="34" t="s">
        <v>7</v>
      </c>
      <c r="B39" s="35">
        <v>2</v>
      </c>
      <c r="C39" s="47" t="s">
        <v>0</v>
      </c>
      <c r="D39" s="64">
        <v>0.11899999999999999</v>
      </c>
    </row>
    <row r="40" spans="1:4" x14ac:dyDescent="0.3">
      <c r="A40" s="34" t="s">
        <v>7</v>
      </c>
      <c r="B40" s="35">
        <v>3</v>
      </c>
      <c r="C40" s="47" t="s">
        <v>2</v>
      </c>
      <c r="D40" s="64">
        <v>0.13</v>
      </c>
    </row>
    <row r="41" spans="1:4" x14ac:dyDescent="0.3">
      <c r="A41" s="34" t="s">
        <v>7</v>
      </c>
      <c r="B41" s="35">
        <v>4</v>
      </c>
      <c r="C41" s="47" t="s">
        <v>2</v>
      </c>
      <c r="D41" s="64">
        <v>0.13100000000000001</v>
      </c>
    </row>
    <row r="42" spans="1:4" x14ac:dyDescent="0.3">
      <c r="A42" s="34" t="s">
        <v>7</v>
      </c>
      <c r="B42" s="35">
        <v>5</v>
      </c>
      <c r="C42" s="47" t="s">
        <v>3</v>
      </c>
      <c r="D42" s="64">
        <v>0.13900000000000001</v>
      </c>
    </row>
    <row r="43" spans="1:4" x14ac:dyDescent="0.3">
      <c r="A43" s="34" t="s">
        <v>7</v>
      </c>
      <c r="B43" s="35">
        <v>6</v>
      </c>
      <c r="C43" s="47" t="s">
        <v>3</v>
      </c>
      <c r="D43" s="64">
        <v>0.126</v>
      </c>
    </row>
    <row r="44" spans="1:4" x14ac:dyDescent="0.3">
      <c r="A44" s="34" t="s">
        <v>7</v>
      </c>
      <c r="B44" s="35">
        <v>7</v>
      </c>
      <c r="C44" s="47">
        <v>5</v>
      </c>
      <c r="D44" s="64">
        <v>0.129</v>
      </c>
    </row>
    <row r="45" spans="1:4" x14ac:dyDescent="0.3">
      <c r="A45" s="34" t="s">
        <v>7</v>
      </c>
      <c r="B45" s="35">
        <v>8</v>
      </c>
      <c r="C45" s="47">
        <v>5</v>
      </c>
      <c r="D45" s="64">
        <v>0.129</v>
      </c>
    </row>
    <row r="46" spans="1:4" x14ac:dyDescent="0.3">
      <c r="A46" s="34" t="s">
        <v>7</v>
      </c>
      <c r="B46" s="35">
        <v>9</v>
      </c>
      <c r="C46" s="47">
        <v>50</v>
      </c>
      <c r="D46" s="64">
        <v>0.128</v>
      </c>
    </row>
    <row r="47" spans="1:4" x14ac:dyDescent="0.3">
      <c r="A47" s="34" t="s">
        <v>7</v>
      </c>
      <c r="B47" s="35">
        <v>10</v>
      </c>
      <c r="C47" s="47">
        <v>50</v>
      </c>
      <c r="D47" s="64">
        <v>0.115</v>
      </c>
    </row>
    <row r="48" spans="1:4" x14ac:dyDescent="0.3">
      <c r="A48" s="34"/>
      <c r="B48" s="35"/>
      <c r="C48" s="47"/>
      <c r="D48" s="64"/>
    </row>
    <row r="49" spans="1:4" x14ac:dyDescent="0.3">
      <c r="A49" s="34"/>
      <c r="B49" s="35"/>
      <c r="C49" s="36"/>
      <c r="D49" s="64"/>
    </row>
    <row r="51" spans="1:4" x14ac:dyDescent="0.3">
      <c r="A51" t="s">
        <v>15</v>
      </c>
    </row>
    <row r="52" spans="1:4" x14ac:dyDescent="0.3">
      <c r="A52" t="s">
        <v>16</v>
      </c>
    </row>
    <row r="53" spans="1:4" x14ac:dyDescent="0.3">
      <c r="A53" t="s">
        <v>30</v>
      </c>
    </row>
    <row r="54" spans="1:4" x14ac:dyDescent="0.3">
      <c r="A54" t="s">
        <v>18</v>
      </c>
    </row>
    <row r="55" spans="1:4" x14ac:dyDescent="0.3">
      <c r="A55" t="s">
        <v>19</v>
      </c>
    </row>
    <row r="56" spans="1:4" x14ac:dyDescent="0.3">
      <c r="A56" t="s">
        <v>31</v>
      </c>
    </row>
    <row r="57" spans="1:4" x14ac:dyDescent="0.3">
      <c r="A57" t="s">
        <v>43</v>
      </c>
    </row>
    <row r="58" spans="1:4" x14ac:dyDescent="0.3">
      <c r="A58" t="s">
        <v>21</v>
      </c>
      <c r="D58" t="s">
        <v>22</v>
      </c>
    </row>
    <row r="61" spans="1:4" ht="115.8" thickBot="1" x14ac:dyDescent="0.35">
      <c r="A61" s="49" t="s">
        <v>23</v>
      </c>
      <c r="B61" s="50" t="s">
        <v>24</v>
      </c>
      <c r="C61" s="50" t="s">
        <v>25</v>
      </c>
      <c r="D61" s="49" t="s">
        <v>29</v>
      </c>
    </row>
    <row r="62" spans="1:4" x14ac:dyDescent="0.3">
      <c r="A62" s="32"/>
      <c r="B62" s="33"/>
      <c r="C62" s="46" t="s">
        <v>26</v>
      </c>
      <c r="D62" s="53"/>
    </row>
    <row r="63" spans="1:4" x14ac:dyDescent="0.3">
      <c r="A63" s="34" t="s">
        <v>8</v>
      </c>
      <c r="B63" s="35">
        <v>1</v>
      </c>
      <c r="C63" s="47" t="s">
        <v>0</v>
      </c>
      <c r="D63" s="64">
        <v>0.13200000000000001</v>
      </c>
    </row>
    <row r="64" spans="1:4" x14ac:dyDescent="0.3">
      <c r="A64" s="34" t="s">
        <v>8</v>
      </c>
      <c r="B64" s="35">
        <v>2</v>
      </c>
      <c r="C64" s="47" t="s">
        <v>0</v>
      </c>
      <c r="D64" s="64">
        <v>0.13</v>
      </c>
    </row>
    <row r="65" spans="1:4" x14ac:dyDescent="0.3">
      <c r="A65" s="34" t="s">
        <v>8</v>
      </c>
      <c r="B65" s="35">
        <v>3</v>
      </c>
      <c r="C65" s="47" t="s">
        <v>2</v>
      </c>
      <c r="D65" s="64">
        <v>0.129</v>
      </c>
    </row>
    <row r="66" spans="1:4" x14ac:dyDescent="0.3">
      <c r="A66" s="34" t="s">
        <v>8</v>
      </c>
      <c r="B66" s="35">
        <v>4</v>
      </c>
      <c r="C66" s="47" t="s">
        <v>2</v>
      </c>
      <c r="D66" s="64">
        <v>0.125</v>
      </c>
    </row>
    <row r="67" spans="1:4" x14ac:dyDescent="0.3">
      <c r="A67" s="34" t="s">
        <v>8</v>
      </c>
      <c r="B67" s="35">
        <v>5</v>
      </c>
      <c r="C67" s="47" t="s">
        <v>3</v>
      </c>
      <c r="D67" s="64">
        <v>0.126</v>
      </c>
    </row>
    <row r="68" spans="1:4" x14ac:dyDescent="0.3">
      <c r="A68" s="34" t="s">
        <v>8</v>
      </c>
      <c r="B68" s="35">
        <v>6</v>
      </c>
      <c r="C68" s="47" t="s">
        <v>3</v>
      </c>
      <c r="D68" s="64">
        <v>0.129</v>
      </c>
    </row>
    <row r="69" spans="1:4" x14ac:dyDescent="0.3">
      <c r="A69" s="34" t="s">
        <v>8</v>
      </c>
      <c r="B69" s="35">
        <v>7</v>
      </c>
      <c r="C69" s="47">
        <v>5</v>
      </c>
      <c r="D69" s="64">
        <v>0.127</v>
      </c>
    </row>
    <row r="70" spans="1:4" x14ac:dyDescent="0.3">
      <c r="A70" s="34" t="s">
        <v>8</v>
      </c>
      <c r="B70" s="35">
        <v>8</v>
      </c>
      <c r="C70" s="47">
        <v>5</v>
      </c>
      <c r="D70" s="64">
        <v>0.13100000000000001</v>
      </c>
    </row>
    <row r="71" spans="1:4" x14ac:dyDescent="0.3">
      <c r="A71" s="34" t="s">
        <v>8</v>
      </c>
      <c r="B71" s="35">
        <v>9</v>
      </c>
      <c r="C71" s="47">
        <v>50</v>
      </c>
      <c r="D71" s="64">
        <v>0.14099999999999999</v>
      </c>
    </row>
    <row r="72" spans="1:4" x14ac:dyDescent="0.3">
      <c r="A72" s="34" t="s">
        <v>8</v>
      </c>
      <c r="B72" s="35">
        <v>10</v>
      </c>
      <c r="C72" s="47">
        <v>50</v>
      </c>
      <c r="D72" s="64">
        <v>0.14699999999999999</v>
      </c>
    </row>
    <row r="73" spans="1:4" x14ac:dyDescent="0.3">
      <c r="A73" s="34"/>
      <c r="B73" s="35"/>
      <c r="C73" s="47"/>
      <c r="D73" s="64"/>
    </row>
    <row r="74" spans="1:4" x14ac:dyDescent="0.3">
      <c r="A74" s="34"/>
      <c r="B74" s="35"/>
      <c r="C74" s="47"/>
      <c r="D74" s="64"/>
    </row>
    <row r="76" spans="1:4" x14ac:dyDescent="0.3">
      <c r="A76" t="s">
        <v>15</v>
      </c>
    </row>
    <row r="77" spans="1:4" x14ac:dyDescent="0.3">
      <c r="A77" t="s">
        <v>16</v>
      </c>
    </row>
    <row r="78" spans="1:4" x14ac:dyDescent="0.3">
      <c r="A78" t="s">
        <v>32</v>
      </c>
    </row>
    <row r="79" spans="1:4" x14ac:dyDescent="0.3">
      <c r="A79" t="s">
        <v>18</v>
      </c>
    </row>
    <row r="80" spans="1:4" x14ac:dyDescent="0.3">
      <c r="A80" t="s">
        <v>19</v>
      </c>
    </row>
    <row r="81" spans="1:4" x14ac:dyDescent="0.3">
      <c r="A81" t="s">
        <v>33</v>
      </c>
    </row>
    <row r="82" spans="1:4" x14ac:dyDescent="0.3">
      <c r="A82" t="s">
        <v>44</v>
      </c>
    </row>
    <row r="83" spans="1:4" x14ac:dyDescent="0.3">
      <c r="A83" t="s">
        <v>21</v>
      </c>
      <c r="D83" t="s">
        <v>22</v>
      </c>
    </row>
    <row r="86" spans="1:4" ht="115.8" thickBot="1" x14ac:dyDescent="0.35">
      <c r="A86" s="49" t="s">
        <v>23</v>
      </c>
      <c r="B86" s="50" t="s">
        <v>24</v>
      </c>
      <c r="C86" s="50" t="s">
        <v>25</v>
      </c>
      <c r="D86" s="49" t="s">
        <v>29</v>
      </c>
    </row>
    <row r="87" spans="1:4" x14ac:dyDescent="0.3">
      <c r="A87" s="32"/>
      <c r="B87" s="33"/>
      <c r="C87" s="46" t="s">
        <v>26</v>
      </c>
      <c r="D87" s="53"/>
    </row>
    <row r="88" spans="1:4" x14ac:dyDescent="0.3">
      <c r="A88" s="34" t="s">
        <v>11</v>
      </c>
      <c r="B88" s="35">
        <v>1</v>
      </c>
      <c r="C88" s="47" t="s">
        <v>0</v>
      </c>
      <c r="D88" s="64">
        <v>0.54</v>
      </c>
    </row>
    <row r="89" spans="1:4" x14ac:dyDescent="0.3">
      <c r="A89" s="34" t="s">
        <v>11</v>
      </c>
      <c r="B89" s="35">
        <v>2</v>
      </c>
      <c r="C89" s="47" t="s">
        <v>0</v>
      </c>
      <c r="D89" s="64">
        <v>0.54400000000000004</v>
      </c>
    </row>
    <row r="90" spans="1:4" x14ac:dyDescent="0.3">
      <c r="A90" s="34" t="s">
        <v>11</v>
      </c>
      <c r="B90" s="35">
        <v>3</v>
      </c>
      <c r="C90" s="47" t="s">
        <v>2</v>
      </c>
      <c r="D90" s="64">
        <v>0.57199999999999995</v>
      </c>
    </row>
    <row r="91" spans="1:4" x14ac:dyDescent="0.3">
      <c r="A91" s="34" t="s">
        <v>11</v>
      </c>
      <c r="B91" s="35">
        <v>4</v>
      </c>
      <c r="C91" s="47" t="s">
        <v>2</v>
      </c>
      <c r="D91" s="64">
        <v>0.55600000000000005</v>
      </c>
    </row>
    <row r="92" spans="1:4" x14ac:dyDescent="0.3">
      <c r="A92" s="34" t="s">
        <v>11</v>
      </c>
      <c r="B92" s="35">
        <v>5</v>
      </c>
      <c r="C92" s="47" t="s">
        <v>3</v>
      </c>
      <c r="D92" s="64">
        <v>0.51600000000000001</v>
      </c>
    </row>
    <row r="93" spans="1:4" x14ac:dyDescent="0.3">
      <c r="A93" s="34" t="s">
        <v>11</v>
      </c>
      <c r="B93" s="35">
        <v>6</v>
      </c>
      <c r="C93" s="47" t="s">
        <v>3</v>
      </c>
      <c r="D93" s="64">
        <v>0.54400000000000004</v>
      </c>
    </row>
    <row r="94" spans="1:4" x14ac:dyDescent="0.3">
      <c r="A94" s="34" t="s">
        <v>11</v>
      </c>
      <c r="B94" s="35">
        <v>7</v>
      </c>
      <c r="C94" s="47">
        <v>5</v>
      </c>
      <c r="D94" s="64">
        <v>0.54600000000000004</v>
      </c>
    </row>
    <row r="95" spans="1:4" x14ac:dyDescent="0.3">
      <c r="A95" s="34" t="s">
        <v>11</v>
      </c>
      <c r="B95" s="35">
        <v>8</v>
      </c>
      <c r="C95" s="47">
        <v>5</v>
      </c>
      <c r="D95" s="64">
        <v>0.53700000000000003</v>
      </c>
    </row>
    <row r="96" spans="1:4" x14ac:dyDescent="0.3">
      <c r="A96" s="34" t="s">
        <v>11</v>
      </c>
      <c r="B96" s="35">
        <v>9</v>
      </c>
      <c r="C96" s="47">
        <v>50</v>
      </c>
      <c r="D96" s="64">
        <v>0.54100000000000004</v>
      </c>
    </row>
    <row r="97" spans="1:10" x14ac:dyDescent="0.3">
      <c r="A97" s="34" t="s">
        <v>11</v>
      </c>
      <c r="B97" s="35">
        <v>10</v>
      </c>
      <c r="C97" s="47">
        <v>50</v>
      </c>
      <c r="D97" s="64">
        <v>0.505</v>
      </c>
    </row>
    <row r="98" spans="1:10" x14ac:dyDescent="0.3">
      <c r="A98" s="34"/>
      <c r="B98" s="35"/>
      <c r="C98" s="47"/>
      <c r="D98" s="64"/>
    </row>
    <row r="99" spans="1:10" x14ac:dyDescent="0.3">
      <c r="A99" s="34"/>
      <c r="B99" s="35"/>
      <c r="C99" s="47"/>
      <c r="D99" s="64"/>
    </row>
    <row r="102" spans="1:10" x14ac:dyDescent="0.3">
      <c r="A102" t="s">
        <v>15</v>
      </c>
    </row>
    <row r="103" spans="1:10" x14ac:dyDescent="0.3">
      <c r="A103" t="s">
        <v>16</v>
      </c>
    </row>
    <row r="104" spans="1:10" x14ac:dyDescent="0.3">
      <c r="A104" t="s">
        <v>34</v>
      </c>
    </row>
    <row r="105" spans="1:10" x14ac:dyDescent="0.3">
      <c r="A105" t="s">
        <v>18</v>
      </c>
    </row>
    <row r="106" spans="1:10" x14ac:dyDescent="0.3">
      <c r="A106" t="s">
        <v>19</v>
      </c>
    </row>
    <row r="107" spans="1:10" x14ac:dyDescent="0.3">
      <c r="A107" t="s">
        <v>35</v>
      </c>
    </row>
    <row r="108" spans="1:10" x14ac:dyDescent="0.3">
      <c r="A108" t="s">
        <v>45</v>
      </c>
    </row>
    <row r="109" spans="1:10" x14ac:dyDescent="0.3">
      <c r="A109" t="s">
        <v>21</v>
      </c>
      <c r="D109" t="s">
        <v>22</v>
      </c>
    </row>
    <row r="112" spans="1:10" ht="115.8" thickBot="1" x14ac:dyDescent="0.35">
      <c r="A112" s="49" t="s">
        <v>23</v>
      </c>
      <c r="B112" s="50" t="s">
        <v>24</v>
      </c>
      <c r="C112" s="50" t="s">
        <v>25</v>
      </c>
      <c r="D112" s="49" t="s">
        <v>29</v>
      </c>
      <c r="F112" s="38"/>
      <c r="G112" s="38"/>
      <c r="H112" s="38"/>
      <c r="I112" s="38"/>
      <c r="J112" s="38"/>
    </row>
    <row r="113" spans="1:10" x14ac:dyDescent="0.3">
      <c r="A113" s="62"/>
      <c r="B113" s="60"/>
      <c r="C113" s="57" t="s">
        <v>26</v>
      </c>
      <c r="D113" s="55"/>
      <c r="F113" s="38"/>
      <c r="G113" s="38"/>
      <c r="H113" s="38"/>
      <c r="I113" s="38"/>
      <c r="J113" s="38"/>
    </row>
    <row r="114" spans="1:10" x14ac:dyDescent="0.3">
      <c r="A114" s="63" t="s">
        <v>12</v>
      </c>
      <c r="B114" s="61">
        <v>1</v>
      </c>
      <c r="C114" s="58" t="s">
        <v>0</v>
      </c>
      <c r="D114" s="56">
        <v>0.33900000000000002</v>
      </c>
      <c r="F114" s="38"/>
      <c r="G114" s="38"/>
      <c r="H114" s="38"/>
      <c r="I114" s="38"/>
      <c r="J114" s="38"/>
    </row>
    <row r="115" spans="1:10" x14ac:dyDescent="0.3">
      <c r="A115" s="63" t="s">
        <v>12</v>
      </c>
      <c r="B115" s="61">
        <v>2</v>
      </c>
      <c r="C115" s="58" t="s">
        <v>0</v>
      </c>
      <c r="D115" s="56">
        <v>0.32400000000000001</v>
      </c>
      <c r="F115" s="38"/>
      <c r="G115" s="38"/>
      <c r="H115" s="38"/>
      <c r="I115" s="38"/>
      <c r="J115" s="38"/>
    </row>
    <row r="116" spans="1:10" x14ac:dyDescent="0.3">
      <c r="A116" s="63" t="s">
        <v>12</v>
      </c>
      <c r="B116" s="61">
        <v>3</v>
      </c>
      <c r="C116" s="58" t="s">
        <v>2</v>
      </c>
      <c r="D116" s="56">
        <v>0.34100000000000003</v>
      </c>
      <c r="F116" s="38"/>
      <c r="G116" s="38"/>
      <c r="H116" s="38"/>
      <c r="I116" s="38"/>
      <c r="J116" s="38"/>
    </row>
    <row r="117" spans="1:10" x14ac:dyDescent="0.3">
      <c r="A117" s="63" t="s">
        <v>12</v>
      </c>
      <c r="B117" s="61">
        <v>4</v>
      </c>
      <c r="C117" s="58" t="s">
        <v>2</v>
      </c>
      <c r="D117" s="56">
        <v>0.34300000000000003</v>
      </c>
      <c r="F117" s="38"/>
      <c r="G117" s="38"/>
      <c r="H117" s="38"/>
      <c r="I117" s="38"/>
      <c r="J117" s="38"/>
    </row>
    <row r="118" spans="1:10" x14ac:dyDescent="0.3">
      <c r="A118" s="63" t="s">
        <v>12</v>
      </c>
      <c r="B118" s="61">
        <v>5</v>
      </c>
      <c r="C118" s="58" t="s">
        <v>3</v>
      </c>
      <c r="D118" s="56">
        <v>0.33800000000000002</v>
      </c>
      <c r="F118" s="38"/>
      <c r="G118" s="38"/>
      <c r="H118" s="38"/>
      <c r="I118" s="38"/>
      <c r="J118" s="38"/>
    </row>
    <row r="119" spans="1:10" x14ac:dyDescent="0.3">
      <c r="A119" s="63" t="s">
        <v>12</v>
      </c>
      <c r="B119" s="61">
        <v>6</v>
      </c>
      <c r="C119" s="58" t="s">
        <v>3</v>
      </c>
      <c r="D119" s="56">
        <v>0.33700000000000002</v>
      </c>
      <c r="F119" s="38"/>
      <c r="G119" s="38"/>
      <c r="H119" s="38"/>
      <c r="I119" s="38"/>
      <c r="J119" s="38"/>
    </row>
    <row r="120" spans="1:10" x14ac:dyDescent="0.3">
      <c r="A120" s="63" t="s">
        <v>12</v>
      </c>
      <c r="B120" s="61">
        <v>7</v>
      </c>
      <c r="C120" s="58">
        <v>5</v>
      </c>
      <c r="D120" s="56">
        <v>0.33</v>
      </c>
      <c r="F120" s="38"/>
      <c r="G120" s="38"/>
      <c r="H120" s="38"/>
      <c r="I120" s="38"/>
      <c r="J120" s="38"/>
    </row>
    <row r="121" spans="1:10" x14ac:dyDescent="0.3">
      <c r="A121" s="63" t="s">
        <v>12</v>
      </c>
      <c r="B121" s="61">
        <v>8</v>
      </c>
      <c r="C121" s="58">
        <v>5</v>
      </c>
      <c r="D121" s="56">
        <v>0.32400000000000001</v>
      </c>
      <c r="F121" s="38"/>
      <c r="G121" s="38"/>
      <c r="H121" s="38"/>
      <c r="I121" s="38"/>
      <c r="J121" s="38"/>
    </row>
    <row r="122" spans="1:10" x14ac:dyDescent="0.3">
      <c r="A122" s="63" t="s">
        <v>12</v>
      </c>
      <c r="B122" s="61">
        <v>9</v>
      </c>
      <c r="C122" s="58">
        <v>50</v>
      </c>
      <c r="D122" s="56">
        <v>0.27300000000000002</v>
      </c>
      <c r="F122" s="38"/>
      <c r="G122" s="38"/>
      <c r="H122" s="38"/>
      <c r="I122" s="38"/>
      <c r="J122" s="38"/>
    </row>
    <row r="123" spans="1:10" x14ac:dyDescent="0.3">
      <c r="A123" s="63" t="s">
        <v>12</v>
      </c>
      <c r="B123" s="61">
        <v>10</v>
      </c>
      <c r="C123" s="58">
        <v>50</v>
      </c>
      <c r="D123" s="56">
        <v>0.28000000000000003</v>
      </c>
      <c r="F123" s="38"/>
      <c r="G123" s="38"/>
      <c r="H123" s="38"/>
      <c r="I123" s="38"/>
      <c r="J123" s="38"/>
    </row>
    <row r="124" spans="1:10" x14ac:dyDescent="0.3">
      <c r="A124" s="63"/>
      <c r="B124" s="61"/>
      <c r="C124" s="59"/>
      <c r="D124" s="56"/>
      <c r="F124" s="38"/>
      <c r="G124" s="38"/>
      <c r="H124" s="38"/>
      <c r="I124" s="38"/>
      <c r="J124" s="38"/>
    </row>
    <row r="125" spans="1:10" x14ac:dyDescent="0.3">
      <c r="A125" s="63"/>
      <c r="B125" s="61"/>
      <c r="C125" s="59"/>
      <c r="D125" s="56"/>
      <c r="F125" s="38"/>
      <c r="G125" s="38"/>
      <c r="H125" s="38"/>
      <c r="I125" s="38"/>
      <c r="J125" s="38"/>
    </row>
    <row r="126" spans="1:10" x14ac:dyDescent="0.3">
      <c r="A126" s="38"/>
      <c r="B126" s="38"/>
      <c r="C126" s="38"/>
      <c r="D126" s="38"/>
      <c r="E126" s="38"/>
      <c r="F126" s="38"/>
      <c r="G126" s="38"/>
      <c r="H126" s="38"/>
      <c r="I126" s="38"/>
      <c r="J126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82"/>
  <sheetViews>
    <sheetView topLeftCell="A36" zoomScale="70" zoomScaleNormal="70" workbookViewId="0">
      <selection activeCell="M63" sqref="M63"/>
    </sheetView>
  </sheetViews>
  <sheetFormatPr defaultColWidth="8.6640625" defaultRowHeight="14.4" x14ac:dyDescent="0.3"/>
  <cols>
    <col min="1" max="1" width="17.33203125" style="1" customWidth="1"/>
    <col min="2" max="3" width="8.6640625" style="1"/>
    <col min="4" max="4" width="8.21875" style="1" customWidth="1"/>
    <col min="5" max="12" width="8.6640625" style="1"/>
    <col min="13" max="13" width="11.5546875" style="1" customWidth="1"/>
    <col min="14" max="14" width="9.109375" style="1" customWidth="1"/>
    <col min="15" max="15" width="8.6640625" style="1"/>
    <col min="16" max="16" width="9.109375" style="1" bestFit="1" customWidth="1"/>
    <col min="17" max="16384" width="8.6640625" style="1"/>
  </cols>
  <sheetData>
    <row r="2" spans="1:18" ht="15" thickBot="1" x14ac:dyDescent="0.35">
      <c r="A2" s="65" t="s">
        <v>14</v>
      </c>
      <c r="B2" s="42"/>
      <c r="C2" s="42"/>
      <c r="D2" s="42"/>
      <c r="E2" s="42"/>
    </row>
    <row r="3" spans="1:18" ht="15" thickBot="1" x14ac:dyDescent="0.35">
      <c r="A3" s="66" t="s">
        <v>5</v>
      </c>
      <c r="B3" s="67" t="s">
        <v>36</v>
      </c>
      <c r="C3" s="67" t="s">
        <v>37</v>
      </c>
      <c r="D3" s="67" t="s">
        <v>38</v>
      </c>
      <c r="E3" s="68" t="s">
        <v>39</v>
      </c>
    </row>
    <row r="4" spans="1:18" x14ac:dyDescent="0.3">
      <c r="A4" s="2" t="s">
        <v>0</v>
      </c>
      <c r="B4" s="3">
        <v>0.115</v>
      </c>
      <c r="C4" s="3">
        <v>0.29699999999999999</v>
      </c>
      <c r="D4" s="3">
        <v>0.13</v>
      </c>
      <c r="E4" s="3">
        <v>0.113</v>
      </c>
      <c r="F4" s="2"/>
      <c r="N4" s="2"/>
      <c r="O4" s="2"/>
      <c r="P4" s="2"/>
      <c r="Q4" s="2"/>
      <c r="R4" s="2"/>
    </row>
    <row r="5" spans="1:18" x14ac:dyDescent="0.3">
      <c r="A5" s="2" t="s">
        <v>0</v>
      </c>
      <c r="B5" s="3">
        <v>8.8999999999999996E-2</v>
      </c>
      <c r="C5" s="3">
        <v>0.30599999999999999</v>
      </c>
      <c r="D5" s="3">
        <v>0.13600000000000001</v>
      </c>
      <c r="E5" s="3">
        <v>0.121</v>
      </c>
      <c r="N5" s="30"/>
      <c r="O5" s="30"/>
    </row>
    <row r="6" spans="1:18" x14ac:dyDescent="0.3">
      <c r="A6" s="2">
        <v>0.05</v>
      </c>
      <c r="B6" s="3">
        <v>8.5000000000000006E-2</v>
      </c>
      <c r="C6" s="3">
        <v>0.35199999999999998</v>
      </c>
      <c r="D6" s="3">
        <v>8.5000000000000006E-2</v>
      </c>
      <c r="E6" s="3">
        <v>8.3000000000000004E-2</v>
      </c>
      <c r="N6" s="30"/>
      <c r="O6" s="30"/>
    </row>
    <row r="7" spans="1:18" x14ac:dyDescent="0.3">
      <c r="A7" s="2">
        <v>0.05</v>
      </c>
      <c r="B7" s="3">
        <v>7.1999999999999995E-2</v>
      </c>
      <c r="C7" s="3">
        <v>0.35599999999999998</v>
      </c>
      <c r="D7" s="3">
        <v>8.3000000000000004E-2</v>
      </c>
      <c r="E7" s="3">
        <v>8.4000000000000005E-2</v>
      </c>
      <c r="N7" s="30"/>
      <c r="O7" s="30"/>
    </row>
    <row r="8" spans="1:18" x14ac:dyDescent="0.3">
      <c r="A8" s="2">
        <v>0.5</v>
      </c>
      <c r="B8" s="3">
        <v>7.3999999999999996E-2</v>
      </c>
      <c r="C8" s="3">
        <v>0.35899999999999999</v>
      </c>
      <c r="D8" s="3">
        <v>8.3000000000000004E-2</v>
      </c>
      <c r="E8" s="3">
        <v>0.08</v>
      </c>
      <c r="N8" s="30"/>
      <c r="O8" s="30"/>
    </row>
    <row r="9" spans="1:18" x14ac:dyDescent="0.3">
      <c r="A9" s="2">
        <v>0.5</v>
      </c>
      <c r="B9" s="3">
        <v>7.5999999999999998E-2</v>
      </c>
      <c r="C9" s="3">
        <v>0.34399999999999997</v>
      </c>
      <c r="D9" s="3">
        <v>0.108</v>
      </c>
      <c r="E9" s="3">
        <v>8.4000000000000005E-2</v>
      </c>
      <c r="N9" s="30"/>
      <c r="O9" s="30"/>
    </row>
    <row r="10" spans="1:18" x14ac:dyDescent="0.3">
      <c r="A10" s="2">
        <v>5</v>
      </c>
      <c r="B10" s="3">
        <v>9.1999999999999998E-2</v>
      </c>
      <c r="C10" s="3">
        <v>0.34699999999999998</v>
      </c>
      <c r="D10" s="3">
        <v>9.2999999999999999E-2</v>
      </c>
      <c r="E10" s="3">
        <v>7.9000000000000001E-2</v>
      </c>
      <c r="N10" s="30"/>
      <c r="O10" s="30"/>
    </row>
    <row r="11" spans="1:18" x14ac:dyDescent="0.3">
      <c r="A11" s="2">
        <v>5</v>
      </c>
      <c r="B11" s="3">
        <v>7.8E-2</v>
      </c>
      <c r="C11" s="3">
        <v>0.33800000000000002</v>
      </c>
      <c r="D11" s="3">
        <v>7.9000000000000001E-2</v>
      </c>
      <c r="E11" s="3">
        <v>0.1</v>
      </c>
      <c r="N11" s="30"/>
      <c r="O11" s="30"/>
    </row>
    <row r="12" spans="1:18" x14ac:dyDescent="0.3">
      <c r="A12" s="2">
        <v>50</v>
      </c>
      <c r="B12" s="3">
        <v>3.1E-2</v>
      </c>
      <c r="C12" s="3">
        <v>3.9E-2</v>
      </c>
      <c r="D12" s="3">
        <v>1.4999999999999999E-2</v>
      </c>
      <c r="E12" s="3">
        <v>3.9E-2</v>
      </c>
      <c r="N12" s="30"/>
      <c r="O12" s="30"/>
    </row>
    <row r="13" spans="1:18" x14ac:dyDescent="0.3">
      <c r="A13" s="2">
        <v>50</v>
      </c>
      <c r="B13" s="3">
        <v>1.6E-2</v>
      </c>
      <c r="C13" s="3">
        <v>3.5999999999999997E-2</v>
      </c>
      <c r="D13" s="3">
        <v>2.5000000000000001E-2</v>
      </c>
      <c r="E13" s="3">
        <v>1.7999999999999999E-2</v>
      </c>
      <c r="N13" s="30"/>
      <c r="O13" s="30"/>
    </row>
    <row r="14" spans="1:18" x14ac:dyDescent="0.3">
      <c r="A14" s="29" t="s">
        <v>1</v>
      </c>
      <c r="B14" s="3">
        <v>1.7000000000000001E-2</v>
      </c>
      <c r="C14" s="3">
        <v>5.2999999999999999E-2</v>
      </c>
      <c r="D14" s="3">
        <v>8.9999999999999993E-3</v>
      </c>
      <c r="E14" s="3">
        <v>0.01</v>
      </c>
      <c r="N14" s="30"/>
      <c r="O14" s="30"/>
    </row>
    <row r="15" spans="1:18" x14ac:dyDescent="0.3">
      <c r="A15" s="29" t="s">
        <v>1</v>
      </c>
      <c r="B15" s="3">
        <v>2.5999999999999999E-2</v>
      </c>
      <c r="C15" s="3">
        <v>1.0999999999999999E-2</v>
      </c>
      <c r="D15" s="3">
        <v>1.2E-2</v>
      </c>
      <c r="E15" s="3">
        <v>1.2999999999999999E-2</v>
      </c>
    </row>
    <row r="18" spans="1:10" ht="15" thickBot="1" x14ac:dyDescent="0.35">
      <c r="A18" s="45" t="s">
        <v>13</v>
      </c>
      <c r="B18" s="42"/>
      <c r="C18" s="42"/>
      <c r="D18" s="42"/>
      <c r="E18" s="42"/>
    </row>
    <row r="19" spans="1:10" ht="15" thickBot="1" x14ac:dyDescent="0.35">
      <c r="A19" s="66" t="s">
        <v>50</v>
      </c>
      <c r="B19" s="67" t="s">
        <v>36</v>
      </c>
      <c r="C19" s="67" t="s">
        <v>37</v>
      </c>
      <c r="D19" s="67" t="s">
        <v>38</v>
      </c>
      <c r="E19" s="68" t="s">
        <v>39</v>
      </c>
    </row>
    <row r="20" spans="1:10" x14ac:dyDescent="0.3">
      <c r="A20" s="69" t="s">
        <v>0</v>
      </c>
      <c r="B20" s="1">
        <f>AVERAGE(B$4:B$5)</f>
        <v>0.10200000000000001</v>
      </c>
      <c r="C20" s="1">
        <f>AVERAGE(C$4:C$5)</f>
        <v>0.30149999999999999</v>
      </c>
      <c r="D20" s="1">
        <f>AVERAGE(D$4:D$5)</f>
        <v>0.13300000000000001</v>
      </c>
      <c r="E20" s="1">
        <f>AVERAGE(E$4:E$5)</f>
        <v>0.11699999999999999</v>
      </c>
    </row>
    <row r="21" spans="1:10" x14ac:dyDescent="0.3">
      <c r="A21" s="5"/>
    </row>
    <row r="22" spans="1:10" x14ac:dyDescent="0.3">
      <c r="A22" s="5">
        <v>0.05</v>
      </c>
      <c r="B22" s="1">
        <f>AVERAGE(B6:B7)</f>
        <v>7.85E-2</v>
      </c>
      <c r="C22" s="1">
        <f>AVERAGE(C6:C7)</f>
        <v>0.35399999999999998</v>
      </c>
      <c r="D22" s="1">
        <f>AVERAGE(D6:D7)</f>
        <v>8.4000000000000005E-2</v>
      </c>
      <c r="E22" s="1">
        <f>AVERAGE(E6:E7)</f>
        <v>8.3500000000000005E-2</v>
      </c>
    </row>
    <row r="23" spans="1:10" x14ac:dyDescent="0.3">
      <c r="A23" s="5"/>
    </row>
    <row r="24" spans="1:10" x14ac:dyDescent="0.3">
      <c r="A24" s="5">
        <v>0.5</v>
      </c>
      <c r="B24" s="1">
        <f>AVERAGE(B8:B9)</f>
        <v>7.4999999999999997E-2</v>
      </c>
      <c r="C24" s="31">
        <f>AVERAGE(C8:C9)</f>
        <v>0.35149999999999998</v>
      </c>
      <c r="D24" s="1">
        <f>AVERAGE(D8:D9)</f>
        <v>9.5500000000000002E-2</v>
      </c>
      <c r="E24" s="1">
        <f>AVERAGE(E8:E9)</f>
        <v>8.2000000000000003E-2</v>
      </c>
    </row>
    <row r="25" spans="1:10" x14ac:dyDescent="0.3">
      <c r="A25" s="5"/>
    </row>
    <row r="26" spans="1:10" x14ac:dyDescent="0.3">
      <c r="A26" s="5">
        <v>5</v>
      </c>
      <c r="B26" s="1">
        <f>AVERAGE(B10:B11)</f>
        <v>8.4999999999999992E-2</v>
      </c>
      <c r="C26" s="1">
        <f>AVERAGE(C10:C11)</f>
        <v>0.34250000000000003</v>
      </c>
      <c r="D26" s="1">
        <f>AVERAGE(D10:D11)</f>
        <v>8.5999999999999993E-2</v>
      </c>
      <c r="E26" s="1">
        <f>AVERAGE(E10:E11)</f>
        <v>8.9499999999999996E-2</v>
      </c>
      <c r="F26" s="2"/>
      <c r="G26" s="2"/>
      <c r="H26" s="2"/>
      <c r="I26" s="2"/>
      <c r="J26" s="2"/>
    </row>
    <row r="27" spans="1:10" x14ac:dyDescent="0.3">
      <c r="A27" s="6"/>
    </row>
    <row r="28" spans="1:10" x14ac:dyDescent="0.3">
      <c r="A28" s="5">
        <v>50</v>
      </c>
      <c r="B28" s="1">
        <f>AVERAGE(B12:B13)</f>
        <v>2.35E-2</v>
      </c>
      <c r="C28" s="1">
        <f>AVERAGE(C12:C13)</f>
        <v>3.7499999999999999E-2</v>
      </c>
      <c r="D28" s="1">
        <f>AVERAGE(D12:D13)</f>
        <v>0.02</v>
      </c>
      <c r="E28" s="1">
        <f>AVERAGE(E12:E13)</f>
        <v>2.8499999999999998E-2</v>
      </c>
    </row>
    <row r="29" spans="1:10" x14ac:dyDescent="0.3">
      <c r="A29" s="6"/>
    </row>
    <row r="30" spans="1:10" x14ac:dyDescent="0.3">
      <c r="A30" s="70" t="s">
        <v>1</v>
      </c>
      <c r="B30" s="1">
        <f>AVERAGE(B14:B15)</f>
        <v>2.1499999999999998E-2</v>
      </c>
      <c r="C30" s="1">
        <f>AVERAGE(C14:C15)</f>
        <v>3.2000000000000001E-2</v>
      </c>
      <c r="D30" s="1">
        <f>AVERAGE(D14:D15)</f>
        <v>1.0499999999999999E-2</v>
      </c>
      <c r="E30" s="1">
        <f>AVERAGE(E14:E15)</f>
        <v>1.15E-2</v>
      </c>
    </row>
    <row r="32" spans="1:10" x14ac:dyDescent="0.3">
      <c r="A32" s="42"/>
      <c r="B32" s="43" t="s">
        <v>52</v>
      </c>
      <c r="C32" s="44">
        <v>100</v>
      </c>
      <c r="D32" s="42"/>
      <c r="E32" s="42"/>
    </row>
    <row r="33" spans="1:10" ht="15" thickBot="1" x14ac:dyDescent="0.35">
      <c r="A33" s="45" t="s">
        <v>51</v>
      </c>
      <c r="B33" s="43" t="s">
        <v>9</v>
      </c>
      <c r="C33" s="43" t="s">
        <v>10</v>
      </c>
      <c r="D33" s="42"/>
      <c r="E33" s="42"/>
    </row>
    <row r="34" spans="1:10" ht="15" thickBot="1" x14ac:dyDescent="0.35">
      <c r="A34" s="66" t="s">
        <v>50</v>
      </c>
      <c r="B34" s="67" t="s">
        <v>36</v>
      </c>
      <c r="C34" s="67" t="s">
        <v>37</v>
      </c>
      <c r="D34" s="67" t="s">
        <v>38</v>
      </c>
      <c r="E34" s="68" t="s">
        <v>39</v>
      </c>
      <c r="H34" s="2" t="s">
        <v>13</v>
      </c>
      <c r="I34" s="71" t="s">
        <v>53</v>
      </c>
    </row>
    <row r="35" spans="1:10" x14ac:dyDescent="0.3">
      <c r="A35" s="69" t="s">
        <v>0</v>
      </c>
      <c r="B35" s="8">
        <v>100</v>
      </c>
      <c r="C35" s="8">
        <v>100</v>
      </c>
      <c r="D35" s="8">
        <v>100</v>
      </c>
      <c r="E35" s="8">
        <v>100</v>
      </c>
      <c r="G35" s="2" t="s">
        <v>0</v>
      </c>
      <c r="H35" s="12">
        <v>100</v>
      </c>
      <c r="I35" s="12">
        <v>0</v>
      </c>
    </row>
    <row r="36" spans="1:10" x14ac:dyDescent="0.3">
      <c r="A36" s="5"/>
      <c r="B36" s="8"/>
      <c r="C36" s="8"/>
      <c r="D36" s="8"/>
      <c r="E36" s="8"/>
      <c r="G36" s="41">
        <v>0.05</v>
      </c>
      <c r="H36" s="12">
        <v>82.224783935368009</v>
      </c>
      <c r="I36" s="12">
        <v>24.13394638469881</v>
      </c>
    </row>
    <row r="37" spans="1:10" x14ac:dyDescent="0.3">
      <c r="A37" s="5">
        <v>0.05</v>
      </c>
      <c r="B37" s="9">
        <f>(B22*$C$32)/B20</f>
        <v>76.960784313725483</v>
      </c>
      <c r="C37" s="10">
        <f>(C22*$C$32)/C20</f>
        <v>117.41293532338308</v>
      </c>
      <c r="D37" s="9">
        <f>(D22*$C$32)/D20</f>
        <v>63.157894736842103</v>
      </c>
      <c r="E37" s="8">
        <f>(E22*$C$32)/E20</f>
        <v>71.367521367521363</v>
      </c>
      <c r="G37" s="2">
        <v>0.5</v>
      </c>
      <c r="H37" s="12">
        <v>83.000785263850744</v>
      </c>
      <c r="I37" s="12">
        <v>22.432745518665861</v>
      </c>
    </row>
    <row r="38" spans="1:10" x14ac:dyDescent="0.3">
      <c r="A38" s="5"/>
      <c r="B38" s="8"/>
      <c r="C38" s="8"/>
      <c r="D38" s="8"/>
      <c r="E38" s="8"/>
      <c r="G38" s="2">
        <v>5</v>
      </c>
      <c r="H38" s="12">
        <v>74.830237988132708</v>
      </c>
      <c r="I38" s="12">
        <v>9.4466020343247212</v>
      </c>
    </row>
    <row r="39" spans="1:10" x14ac:dyDescent="0.3">
      <c r="A39" s="5">
        <v>0.5</v>
      </c>
      <c r="B39" s="8">
        <f>(B24*$C$32)/B$20</f>
        <v>73.529411764705884</v>
      </c>
      <c r="C39" s="8">
        <f>(C24*$C$32)/C$20</f>
        <v>116.58374792703151</v>
      </c>
      <c r="D39" s="8">
        <f>(D24*$C$32)/D$20</f>
        <v>71.804511278195491</v>
      </c>
      <c r="E39" s="8">
        <f>(E24*$C$32)/E$20</f>
        <v>70.085470085470092</v>
      </c>
      <c r="G39" s="2">
        <v>50</v>
      </c>
      <c r="H39" s="12">
        <v>18.718398743871226</v>
      </c>
      <c r="I39" s="12">
        <v>5.8730928560839839</v>
      </c>
    </row>
    <row r="40" spans="1:10" x14ac:dyDescent="0.3">
      <c r="A40" s="5"/>
      <c r="B40" s="8"/>
      <c r="C40" s="8"/>
      <c r="D40" s="8"/>
      <c r="E40" s="8"/>
      <c r="G40" s="2" t="s">
        <v>1</v>
      </c>
      <c r="H40" s="12">
        <v>12.353956679253569</v>
      </c>
      <c r="I40" s="12">
        <v>5.9274797995712003</v>
      </c>
    </row>
    <row r="41" spans="1:10" x14ac:dyDescent="0.3">
      <c r="A41" s="5">
        <v>5</v>
      </c>
      <c r="B41" s="8">
        <f>(B26*$C$32)/B$20</f>
        <v>83.333333333333329</v>
      </c>
      <c r="C41" s="18"/>
      <c r="D41" s="8">
        <f>(D26*$C$32)/D$20</f>
        <v>64.661654135338338</v>
      </c>
      <c r="E41" s="8">
        <f>(E26*$C$32)/E$20</f>
        <v>76.495726495726501</v>
      </c>
    </row>
    <row r="42" spans="1:10" x14ac:dyDescent="0.3">
      <c r="A42" s="5"/>
      <c r="B42" s="8"/>
      <c r="C42" s="8"/>
      <c r="D42" s="8"/>
      <c r="E42" s="8"/>
    </row>
    <row r="43" spans="1:10" x14ac:dyDescent="0.3">
      <c r="A43" s="5">
        <v>50</v>
      </c>
      <c r="B43" s="8">
        <f>(B28*$C$32)/B$20</f>
        <v>23.03921568627451</v>
      </c>
      <c r="C43" s="8">
        <f>(C28*$C$32)/C$20</f>
        <v>12.437810945273633</v>
      </c>
      <c r="D43" s="8">
        <f>(D28*$C$32)/D$20</f>
        <v>15.037593984962406</v>
      </c>
      <c r="E43" s="8">
        <f>(E28*$C$32)/E$20</f>
        <v>24.358974358974358</v>
      </c>
    </row>
    <row r="44" spans="1:10" x14ac:dyDescent="0.3">
      <c r="A44" s="5"/>
      <c r="B44" s="8"/>
    </row>
    <row r="45" spans="1:10" x14ac:dyDescent="0.3">
      <c r="A45" s="70" t="s">
        <v>1</v>
      </c>
      <c r="B45" s="8">
        <f>(B30*$C$32)/B$20</f>
        <v>21.078431372549016</v>
      </c>
      <c r="C45" s="8">
        <f>(C30*$C$32)/C$20</f>
        <v>10.613598673300167</v>
      </c>
      <c r="D45" s="8">
        <f>(D30*$C$32)/D$20</f>
        <v>7.8947368421052611</v>
      </c>
      <c r="E45" s="8">
        <f>(E30*$C$32)/E$20</f>
        <v>9.8290598290598297</v>
      </c>
    </row>
    <row r="46" spans="1:10" x14ac:dyDescent="0.3">
      <c r="F46" s="2"/>
      <c r="G46" s="2"/>
      <c r="H46" s="2"/>
      <c r="I46" s="2"/>
      <c r="J46" s="2"/>
    </row>
    <row r="47" spans="1:10" x14ac:dyDescent="0.3">
      <c r="F47" s="8"/>
      <c r="G47" s="8"/>
      <c r="H47" s="8"/>
      <c r="I47" s="8"/>
      <c r="J47" s="8"/>
    </row>
    <row r="48" spans="1:10" x14ac:dyDescent="0.3">
      <c r="F48" s="8"/>
      <c r="G48" s="8"/>
      <c r="H48" s="8"/>
      <c r="I48" s="8"/>
      <c r="J48" s="8"/>
    </row>
    <row r="49" spans="3:17" x14ac:dyDescent="0.3">
      <c r="F49" s="8"/>
      <c r="G49" s="8"/>
      <c r="H49" s="8"/>
      <c r="I49" s="8"/>
      <c r="J49" s="8"/>
      <c r="Q49" s="11"/>
    </row>
    <row r="50" spans="3:17" x14ac:dyDescent="0.3">
      <c r="F50" s="8"/>
      <c r="G50" s="8"/>
      <c r="H50" s="8"/>
      <c r="I50" s="8"/>
      <c r="J50" s="8"/>
      <c r="Q50" s="11"/>
    </row>
    <row r="51" spans="3:17" x14ac:dyDescent="0.3">
      <c r="F51" s="8"/>
      <c r="G51" s="8"/>
      <c r="H51" s="8"/>
      <c r="I51" s="8"/>
      <c r="J51" s="8"/>
      <c r="Q51" s="11"/>
    </row>
    <row r="52" spans="3:17" x14ac:dyDescent="0.3">
      <c r="F52" s="8"/>
      <c r="G52" s="8"/>
      <c r="H52" s="8"/>
      <c r="I52" s="8"/>
      <c r="J52" s="8"/>
      <c r="Q52" s="11"/>
    </row>
    <row r="53" spans="3:17" x14ac:dyDescent="0.3">
      <c r="F53" s="16"/>
      <c r="G53" s="8"/>
      <c r="H53" s="8"/>
      <c r="I53" s="8"/>
      <c r="J53" s="8"/>
      <c r="Q53" s="11"/>
    </row>
    <row r="54" spans="3:17" x14ac:dyDescent="0.3">
      <c r="F54" s="8"/>
      <c r="G54" s="8"/>
      <c r="H54" s="8"/>
      <c r="I54" s="8"/>
      <c r="J54" s="8"/>
    </row>
    <row r="55" spans="3:17" ht="18" x14ac:dyDescent="0.35">
      <c r="F55" s="8"/>
      <c r="G55" s="8"/>
      <c r="H55" s="8"/>
      <c r="I55" s="8"/>
      <c r="J55" s="8"/>
      <c r="N55" s="13"/>
    </row>
    <row r="60" spans="3:17" x14ac:dyDescent="0.3">
      <c r="D60" s="2"/>
    </row>
    <row r="61" spans="3:17" x14ac:dyDescent="0.3">
      <c r="C61" s="14"/>
      <c r="D61" s="16"/>
    </row>
    <row r="65" spans="2:11" x14ac:dyDescent="0.3">
      <c r="B65" s="8"/>
      <c r="C65" s="8"/>
      <c r="D65" s="8"/>
      <c r="E65" s="8"/>
    </row>
    <row r="66" spans="2:11" x14ac:dyDescent="0.3">
      <c r="B66" s="8"/>
      <c r="C66" s="8"/>
      <c r="D66" s="8"/>
      <c r="E66" s="8"/>
    </row>
    <row r="67" spans="2:11" x14ac:dyDescent="0.3">
      <c r="B67" s="9"/>
      <c r="C67" s="10"/>
      <c r="D67" s="9"/>
      <c r="E67" s="8"/>
    </row>
    <row r="68" spans="2:11" x14ac:dyDescent="0.3">
      <c r="B68" s="8"/>
      <c r="C68" s="8"/>
      <c r="D68" s="8"/>
      <c r="E68" s="8"/>
    </row>
    <row r="69" spans="2:11" x14ac:dyDescent="0.3">
      <c r="B69" s="8"/>
      <c r="C69" s="8"/>
      <c r="D69" s="8"/>
      <c r="E69" s="8"/>
    </row>
    <row r="70" spans="2:11" x14ac:dyDescent="0.3">
      <c r="B70" s="8"/>
      <c r="C70" s="8"/>
      <c r="D70" s="8"/>
      <c r="E70" s="8"/>
    </row>
    <row r="71" spans="2:11" x14ac:dyDescent="0.3">
      <c r="B71" s="8"/>
      <c r="C71" s="16"/>
      <c r="D71" s="8"/>
      <c r="E71" s="8"/>
    </row>
    <row r="72" spans="2:11" x14ac:dyDescent="0.3">
      <c r="B72" s="8"/>
      <c r="C72" s="8"/>
      <c r="D72" s="8"/>
      <c r="E72" s="8"/>
    </row>
    <row r="73" spans="2:11" x14ac:dyDescent="0.3">
      <c r="B73" s="8"/>
      <c r="C73" s="8"/>
      <c r="D73" s="8"/>
      <c r="E73" s="8"/>
    </row>
    <row r="74" spans="2:11" x14ac:dyDescent="0.3">
      <c r="B74" s="8"/>
    </row>
    <row r="75" spans="2:11" x14ac:dyDescent="0.3">
      <c r="B75" s="8"/>
      <c r="C75" s="8"/>
      <c r="D75" s="8"/>
      <c r="E75" s="8"/>
    </row>
    <row r="78" spans="2:11" x14ac:dyDescent="0.3">
      <c r="B78" s="2"/>
      <c r="C78" s="4"/>
      <c r="D78" s="2"/>
      <c r="E78" s="2"/>
      <c r="F78" s="2"/>
      <c r="G78" s="2"/>
    </row>
    <row r="79" spans="2:11" x14ac:dyDescent="0.3">
      <c r="B79" s="8"/>
      <c r="C79" s="8"/>
      <c r="D79" s="9"/>
      <c r="E79" s="8"/>
      <c r="F79" s="8"/>
      <c r="G79" s="8"/>
      <c r="I79" s="8"/>
      <c r="K79" s="8"/>
    </row>
    <row r="80" spans="2:11" x14ac:dyDescent="0.3">
      <c r="B80" s="8"/>
      <c r="C80" s="8"/>
      <c r="D80" s="10"/>
      <c r="E80" s="8"/>
      <c r="F80" s="16"/>
      <c r="G80" s="8"/>
      <c r="I80" s="8"/>
    </row>
    <row r="81" spans="2:9" x14ac:dyDescent="0.3">
      <c r="B81" s="8"/>
      <c r="C81" s="8"/>
      <c r="D81" s="9"/>
      <c r="E81" s="8"/>
      <c r="F81" s="8"/>
      <c r="G81" s="8"/>
      <c r="I81" s="8"/>
    </row>
    <row r="82" spans="2:9" x14ac:dyDescent="0.3">
      <c r="B82" s="8"/>
      <c r="C82" s="8"/>
      <c r="D82" s="8"/>
      <c r="E82" s="8"/>
      <c r="F82" s="8"/>
      <c r="G82" s="8"/>
      <c r="I82" s="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39BE-4191-41AD-BC0E-1A5AD9E041B7}">
  <dimension ref="A1:V66"/>
  <sheetViews>
    <sheetView topLeftCell="A37" zoomScale="70" zoomScaleNormal="70" workbookViewId="0">
      <selection activeCell="M63" sqref="M63"/>
    </sheetView>
  </sheetViews>
  <sheetFormatPr defaultColWidth="8.6640625" defaultRowHeight="14.4" x14ac:dyDescent="0.3"/>
  <cols>
    <col min="1" max="1" width="17.33203125" style="1" customWidth="1"/>
    <col min="2" max="8" width="8.6640625" style="1"/>
    <col min="9" max="9" width="10.33203125" style="1" bestFit="1" customWidth="1"/>
    <col min="10" max="10" width="9.33203125" style="1" bestFit="1" customWidth="1"/>
    <col min="11" max="12" width="8.6640625" style="1"/>
    <col min="13" max="13" width="11.5546875" style="1" customWidth="1"/>
    <col min="14" max="14" width="9.109375" style="1" customWidth="1"/>
    <col min="15" max="15" width="8.6640625" style="1"/>
    <col min="16" max="16" width="9.109375" style="1" bestFit="1" customWidth="1"/>
    <col min="17" max="16384" width="8.6640625" style="1"/>
  </cols>
  <sheetData>
    <row r="1" spans="1:22" x14ac:dyDescent="0.3">
      <c r="I1"/>
      <c r="J1"/>
      <c r="K1"/>
      <c r="L1"/>
      <c r="M1"/>
      <c r="N1"/>
      <c r="O1"/>
    </row>
    <row r="2" spans="1:22" ht="15" thickBot="1" x14ac:dyDescent="0.35">
      <c r="A2" s="65" t="s">
        <v>14</v>
      </c>
      <c r="B2" s="42"/>
      <c r="C2" s="42"/>
      <c r="D2" s="42"/>
      <c r="E2" s="42"/>
      <c r="F2" s="42"/>
      <c r="I2"/>
      <c r="J2"/>
      <c r="K2"/>
      <c r="L2"/>
      <c r="M2"/>
      <c r="N2"/>
      <c r="O2"/>
    </row>
    <row r="3" spans="1:22" ht="15" thickBot="1" x14ac:dyDescent="0.35">
      <c r="A3" s="66" t="s">
        <v>50</v>
      </c>
      <c r="B3" s="67" t="s">
        <v>36</v>
      </c>
      <c r="C3" s="67" t="s">
        <v>37</v>
      </c>
      <c r="D3" s="67" t="s">
        <v>38</v>
      </c>
      <c r="E3" s="67" t="s">
        <v>39</v>
      </c>
      <c r="F3" s="68" t="s">
        <v>40</v>
      </c>
      <c r="I3"/>
      <c r="J3"/>
      <c r="K3"/>
      <c r="L3"/>
      <c r="M3"/>
      <c r="N3"/>
      <c r="O3"/>
    </row>
    <row r="4" spans="1:22" x14ac:dyDescent="0.3">
      <c r="A4" s="2" t="s">
        <v>0</v>
      </c>
      <c r="B4" s="17">
        <v>0.13400000000000001</v>
      </c>
      <c r="C4" s="17">
        <v>0.17</v>
      </c>
      <c r="D4" s="17">
        <v>0.13200000000000001</v>
      </c>
      <c r="E4" s="17">
        <v>0.54</v>
      </c>
      <c r="F4" s="17">
        <v>0.33900000000000002</v>
      </c>
      <c r="G4" s="2"/>
      <c r="H4" s="2"/>
      <c r="I4"/>
      <c r="J4"/>
      <c r="K4"/>
      <c r="L4"/>
      <c r="M4"/>
      <c r="N4"/>
      <c r="O4"/>
    </row>
    <row r="5" spans="1:22" x14ac:dyDescent="0.3">
      <c r="A5" s="2" t="s">
        <v>0</v>
      </c>
      <c r="B5" s="17">
        <v>0.13800000000000001</v>
      </c>
      <c r="C5" s="17">
        <v>0.11899999999999999</v>
      </c>
      <c r="D5" s="17">
        <v>0.13</v>
      </c>
      <c r="E5" s="17">
        <v>0.54400000000000004</v>
      </c>
      <c r="F5" s="17">
        <v>0.32400000000000001</v>
      </c>
      <c r="G5" s="30"/>
      <c r="I5"/>
      <c r="J5"/>
      <c r="K5"/>
      <c r="L5"/>
      <c r="M5"/>
      <c r="N5"/>
      <c r="O5"/>
      <c r="T5" s="2"/>
      <c r="U5" s="2"/>
      <c r="V5" s="2"/>
    </row>
    <row r="6" spans="1:22" x14ac:dyDescent="0.3">
      <c r="A6" s="2">
        <v>0.05</v>
      </c>
      <c r="B6" s="17">
        <v>0.13500000000000001</v>
      </c>
      <c r="C6" s="17">
        <v>0.13</v>
      </c>
      <c r="D6" s="17">
        <v>0.129</v>
      </c>
      <c r="E6" s="17">
        <v>0.57199999999999995</v>
      </c>
      <c r="F6" s="17">
        <v>0.34100000000000003</v>
      </c>
      <c r="G6" s="30"/>
      <c r="I6"/>
      <c r="J6"/>
      <c r="K6"/>
      <c r="L6"/>
      <c r="M6"/>
      <c r="N6"/>
      <c r="O6"/>
    </row>
    <row r="7" spans="1:22" x14ac:dyDescent="0.3">
      <c r="A7" s="2">
        <v>0.05</v>
      </c>
      <c r="B7" s="17">
        <v>0.13600000000000001</v>
      </c>
      <c r="C7" s="17">
        <v>0.13100000000000001</v>
      </c>
      <c r="D7" s="17">
        <v>0.125</v>
      </c>
      <c r="E7" s="17">
        <v>0.55600000000000005</v>
      </c>
      <c r="F7" s="17">
        <v>0.34300000000000003</v>
      </c>
      <c r="G7" s="30"/>
      <c r="I7"/>
      <c r="J7"/>
      <c r="K7"/>
      <c r="L7"/>
      <c r="M7"/>
      <c r="N7"/>
      <c r="O7"/>
    </row>
    <row r="8" spans="1:22" x14ac:dyDescent="0.3">
      <c r="A8" s="2">
        <v>0.5</v>
      </c>
      <c r="B8" s="17">
        <v>0.13900000000000001</v>
      </c>
      <c r="C8" s="17">
        <v>0.13900000000000001</v>
      </c>
      <c r="D8" s="17">
        <v>0.126</v>
      </c>
      <c r="E8" s="17">
        <v>0.51600000000000001</v>
      </c>
      <c r="F8" s="17">
        <v>0.33800000000000002</v>
      </c>
      <c r="G8" s="30"/>
      <c r="I8"/>
      <c r="J8"/>
      <c r="K8"/>
      <c r="L8"/>
      <c r="M8"/>
      <c r="N8"/>
      <c r="O8"/>
    </row>
    <row r="9" spans="1:22" x14ac:dyDescent="0.3">
      <c r="A9" s="2">
        <v>0.5</v>
      </c>
      <c r="B9" s="17">
        <v>0.13800000000000001</v>
      </c>
      <c r="C9" s="17">
        <v>0.126</v>
      </c>
      <c r="D9" s="17">
        <v>0.129</v>
      </c>
      <c r="E9" s="17">
        <v>0.54400000000000004</v>
      </c>
      <c r="F9" s="17">
        <v>0.33700000000000002</v>
      </c>
      <c r="G9" s="30"/>
      <c r="I9"/>
      <c r="J9"/>
      <c r="K9"/>
      <c r="L9"/>
      <c r="M9"/>
      <c r="N9"/>
      <c r="O9"/>
    </row>
    <row r="10" spans="1:22" x14ac:dyDescent="0.3">
      <c r="A10" s="2">
        <v>5</v>
      </c>
      <c r="B10" s="17">
        <v>0.14199999999999999</v>
      </c>
      <c r="C10" s="17">
        <v>0.129</v>
      </c>
      <c r="D10" s="17">
        <v>0.127</v>
      </c>
      <c r="E10" s="17">
        <v>0.54600000000000004</v>
      </c>
      <c r="F10" s="17">
        <v>0.33</v>
      </c>
      <c r="G10" s="30"/>
      <c r="I10"/>
      <c r="J10"/>
      <c r="K10"/>
      <c r="L10"/>
      <c r="M10"/>
      <c r="N10"/>
      <c r="O10"/>
    </row>
    <row r="11" spans="1:22" x14ac:dyDescent="0.3">
      <c r="A11" s="2">
        <v>5</v>
      </c>
      <c r="B11" s="17">
        <v>0.129</v>
      </c>
      <c r="C11" s="17">
        <v>0.129</v>
      </c>
      <c r="D11" s="17">
        <v>0.13100000000000001</v>
      </c>
      <c r="E11" s="17">
        <v>0.53700000000000003</v>
      </c>
      <c r="F11" s="17">
        <v>0.32400000000000001</v>
      </c>
      <c r="G11" s="30"/>
      <c r="I11" s="28"/>
      <c r="J11" s="28"/>
      <c r="K11" s="28"/>
      <c r="L11" s="28"/>
      <c r="M11" s="28"/>
      <c r="N11" s="28"/>
      <c r="O11"/>
    </row>
    <row r="12" spans="1:22" x14ac:dyDescent="0.3">
      <c r="A12" s="2">
        <v>50</v>
      </c>
      <c r="B12" s="17">
        <v>0.126</v>
      </c>
      <c r="C12" s="17">
        <v>0.128</v>
      </c>
      <c r="D12" s="17">
        <v>0.14099999999999999</v>
      </c>
      <c r="E12" s="17">
        <v>0.54100000000000004</v>
      </c>
      <c r="F12" s="17">
        <v>0.27300000000000002</v>
      </c>
      <c r="G12" s="30"/>
      <c r="I12" s="30"/>
      <c r="J12" s="37"/>
      <c r="K12" s="30"/>
      <c r="L12" s="30"/>
      <c r="M12" s="30"/>
      <c r="N12" s="30"/>
      <c r="O12"/>
    </row>
    <row r="13" spans="1:22" x14ac:dyDescent="0.3">
      <c r="A13" s="2">
        <v>50</v>
      </c>
      <c r="B13" s="17">
        <v>0.186</v>
      </c>
      <c r="C13" s="17">
        <v>0.115</v>
      </c>
      <c r="D13" s="17">
        <v>0.14699999999999999</v>
      </c>
      <c r="E13" s="17">
        <v>0.505</v>
      </c>
      <c r="F13" s="17">
        <v>0.28000000000000003</v>
      </c>
      <c r="G13" s="30"/>
      <c r="I13" s="30"/>
      <c r="J13" s="37"/>
      <c r="K13" s="30"/>
      <c r="L13" s="30"/>
      <c r="M13" s="30"/>
      <c r="N13" s="30"/>
      <c r="O13"/>
    </row>
    <row r="14" spans="1:22" x14ac:dyDescent="0.3">
      <c r="G14" s="30"/>
      <c r="I14" s="30"/>
      <c r="J14" s="37"/>
      <c r="K14" s="30"/>
      <c r="L14" s="30"/>
      <c r="M14" s="30"/>
      <c r="N14" s="30"/>
      <c r="O14"/>
    </row>
    <row r="15" spans="1:22" x14ac:dyDescent="0.3">
      <c r="I15" s="30"/>
      <c r="J15" s="37"/>
      <c r="K15" s="30"/>
      <c r="L15" s="30"/>
      <c r="M15" s="30"/>
      <c r="N15" s="30"/>
      <c r="O15"/>
    </row>
    <row r="16" spans="1:22" ht="15" thickBot="1" x14ac:dyDescent="0.35">
      <c r="A16" s="45" t="s">
        <v>13</v>
      </c>
      <c r="B16" s="42"/>
      <c r="C16" s="42"/>
      <c r="D16" s="42"/>
      <c r="E16" s="42"/>
      <c r="F16" s="42"/>
      <c r="I16" s="30"/>
      <c r="J16" s="37"/>
      <c r="K16" s="30"/>
      <c r="L16" s="30"/>
      <c r="M16" s="30"/>
      <c r="N16" s="30"/>
      <c r="O16"/>
    </row>
    <row r="17" spans="1:15" ht="15" thickBot="1" x14ac:dyDescent="0.35">
      <c r="A17" s="66" t="s">
        <v>50</v>
      </c>
      <c r="B17" s="67" t="s">
        <v>36</v>
      </c>
      <c r="C17" s="67" t="s">
        <v>37</v>
      </c>
      <c r="D17" s="67" t="s">
        <v>38</v>
      </c>
      <c r="E17" s="67" t="s">
        <v>39</v>
      </c>
      <c r="F17" s="68" t="s">
        <v>40</v>
      </c>
      <c r="I17" s="30"/>
      <c r="J17" s="37"/>
      <c r="K17" s="30"/>
      <c r="L17" s="30"/>
      <c r="M17" s="30"/>
      <c r="N17" s="30"/>
      <c r="O17"/>
    </row>
    <row r="18" spans="1:15" x14ac:dyDescent="0.3">
      <c r="A18" s="5" t="s">
        <v>0</v>
      </c>
      <c r="B18" s="1">
        <f>AVERAGE(B$4:B$5)</f>
        <v>0.13600000000000001</v>
      </c>
      <c r="C18" s="1">
        <f>AVERAGE(C$4:C$5)</f>
        <v>0.14450000000000002</v>
      </c>
      <c r="D18" s="1">
        <f>AVERAGE(D$4:D$5)</f>
        <v>0.13100000000000001</v>
      </c>
      <c r="E18" s="1">
        <f>AVERAGE(E$4:E$5)</f>
        <v>0.54200000000000004</v>
      </c>
      <c r="F18" s="1">
        <f>AVERAGE(F$4:F$5)</f>
        <v>0.33150000000000002</v>
      </c>
      <c r="I18" s="30"/>
      <c r="J18" s="37"/>
      <c r="K18" s="30"/>
      <c r="L18" s="30"/>
      <c r="M18" s="30"/>
      <c r="N18" s="30"/>
      <c r="O18"/>
    </row>
    <row r="19" spans="1:15" x14ac:dyDescent="0.3">
      <c r="A19" s="5"/>
      <c r="I19" s="30"/>
      <c r="J19" s="37"/>
      <c r="K19" s="30"/>
      <c r="L19" s="30"/>
      <c r="M19" s="30"/>
      <c r="N19" s="30"/>
      <c r="O19"/>
    </row>
    <row r="20" spans="1:15" x14ac:dyDescent="0.3">
      <c r="A20" s="5">
        <v>0.05</v>
      </c>
      <c r="B20" s="1">
        <f>AVERAGE(B6:B7)</f>
        <v>0.13550000000000001</v>
      </c>
      <c r="C20" s="1">
        <f>AVERAGE(C6:C7)</f>
        <v>0.1305</v>
      </c>
      <c r="D20" s="1">
        <f>AVERAGE(D6:D7)</f>
        <v>0.127</v>
      </c>
      <c r="E20" s="1">
        <f>AVERAGE(E6:E7)</f>
        <v>0.56400000000000006</v>
      </c>
      <c r="F20" s="1">
        <f>AVERAGE(F6:F7)</f>
        <v>0.34200000000000003</v>
      </c>
      <c r="I20" s="30"/>
      <c r="J20" s="37"/>
      <c r="K20" s="30"/>
      <c r="L20" s="30"/>
      <c r="M20" s="30"/>
      <c r="N20" s="30"/>
      <c r="O20"/>
    </row>
    <row r="21" spans="1:15" x14ac:dyDescent="0.3">
      <c r="A21" s="5"/>
      <c r="I21" s="30"/>
      <c r="J21" s="37"/>
      <c r="K21" s="30"/>
      <c r="L21" s="30"/>
      <c r="M21" s="30"/>
      <c r="N21" s="30"/>
      <c r="O21"/>
    </row>
    <row r="22" spans="1:15" x14ac:dyDescent="0.3">
      <c r="A22" s="5">
        <v>0.5</v>
      </c>
      <c r="B22" s="1">
        <f>AVERAGE(B8:B9)</f>
        <v>0.13850000000000001</v>
      </c>
      <c r="C22" s="1">
        <f>AVERAGE(C8:C9)</f>
        <v>0.13250000000000001</v>
      </c>
      <c r="D22" s="1">
        <f>AVERAGE(D8:D9)</f>
        <v>0.1275</v>
      </c>
      <c r="E22" s="1">
        <f>AVERAGE(E8:E9)</f>
        <v>0.53</v>
      </c>
      <c r="F22" s="1">
        <f>AVERAGE(F8:F9)</f>
        <v>0.33750000000000002</v>
      </c>
      <c r="I22" s="30"/>
      <c r="J22" s="37"/>
      <c r="K22" s="30"/>
      <c r="L22" s="30"/>
      <c r="M22" s="30"/>
      <c r="N22" s="30"/>
      <c r="O22"/>
    </row>
    <row r="23" spans="1:15" x14ac:dyDescent="0.3">
      <c r="A23" s="5"/>
      <c r="I23" s="30"/>
      <c r="J23" s="37"/>
      <c r="K23" s="30"/>
      <c r="L23" s="30"/>
      <c r="M23" s="30"/>
      <c r="N23" s="30"/>
      <c r="O23"/>
    </row>
    <row r="24" spans="1:15" x14ac:dyDescent="0.3">
      <c r="A24" s="5">
        <v>5</v>
      </c>
      <c r="B24" s="1">
        <f>AVERAGE(B10:B11)</f>
        <v>0.13550000000000001</v>
      </c>
      <c r="C24" s="1">
        <f>AVERAGE(C10:C11)</f>
        <v>0.129</v>
      </c>
      <c r="D24" s="1">
        <f>AVERAGE(D10:D11)</f>
        <v>0.129</v>
      </c>
      <c r="E24" s="1">
        <f>AVERAGE(E10:E11)</f>
        <v>0.54150000000000009</v>
      </c>
      <c r="F24" s="1">
        <f>AVERAGE(F10:F11)</f>
        <v>0.32700000000000001</v>
      </c>
      <c r="I24" s="30"/>
      <c r="J24" s="37"/>
      <c r="K24" s="30"/>
      <c r="L24" s="30"/>
      <c r="M24" s="30"/>
      <c r="N24" s="30"/>
      <c r="O24"/>
    </row>
    <row r="25" spans="1:15" x14ac:dyDescent="0.3">
      <c r="A25" s="6"/>
      <c r="I25"/>
      <c r="J25"/>
      <c r="K25"/>
      <c r="L25"/>
      <c r="M25"/>
      <c r="N25"/>
      <c r="O25"/>
    </row>
    <row r="26" spans="1:15" x14ac:dyDescent="0.3">
      <c r="A26" s="5">
        <v>50</v>
      </c>
      <c r="B26" s="1">
        <f>AVERAGE(B12:B13)</f>
        <v>0.156</v>
      </c>
      <c r="C26" s="1">
        <f>AVERAGE(C12:C13)</f>
        <v>0.1215</v>
      </c>
      <c r="D26" s="1">
        <f>AVERAGE(D12:D13)</f>
        <v>0.14399999999999999</v>
      </c>
      <c r="E26" s="1">
        <f>AVERAGE(E12:E13)</f>
        <v>0.52300000000000002</v>
      </c>
      <c r="F26" s="1">
        <f>AVERAGE(F12:F13)</f>
        <v>0.27650000000000002</v>
      </c>
      <c r="G26" s="2"/>
      <c r="H26" s="2"/>
      <c r="I26"/>
      <c r="J26"/>
      <c r="K26"/>
      <c r="L26"/>
      <c r="M26"/>
      <c r="N26"/>
      <c r="O26"/>
    </row>
    <row r="28" spans="1:15" x14ac:dyDescent="0.3">
      <c r="A28" s="42"/>
      <c r="B28" s="43" t="s">
        <v>0</v>
      </c>
      <c r="C28" s="44">
        <v>100</v>
      </c>
      <c r="D28" s="42"/>
      <c r="E28" s="42"/>
      <c r="F28" s="42"/>
    </row>
    <row r="29" spans="1:15" ht="15" thickBot="1" x14ac:dyDescent="0.35">
      <c r="A29" s="45" t="s">
        <v>51</v>
      </c>
      <c r="B29" s="43" t="s">
        <v>9</v>
      </c>
      <c r="C29" s="43" t="s">
        <v>10</v>
      </c>
      <c r="D29" s="42"/>
      <c r="E29" s="42"/>
      <c r="F29" s="42"/>
    </row>
    <row r="30" spans="1:15" ht="15" thickBot="1" x14ac:dyDescent="0.35">
      <c r="A30" s="66" t="s">
        <v>50</v>
      </c>
      <c r="B30" s="67" t="s">
        <v>36</v>
      </c>
      <c r="C30" s="67" t="s">
        <v>37</v>
      </c>
      <c r="D30" s="67" t="s">
        <v>38</v>
      </c>
      <c r="E30" s="67" t="s">
        <v>39</v>
      </c>
      <c r="F30" s="68" t="s">
        <v>40</v>
      </c>
      <c r="G30" s="2"/>
      <c r="I30" s="2" t="s">
        <v>13</v>
      </c>
      <c r="J30" s="71" t="s">
        <v>53</v>
      </c>
    </row>
    <row r="31" spans="1:15" x14ac:dyDescent="0.3">
      <c r="A31" s="69" t="s">
        <v>0</v>
      </c>
      <c r="B31" s="8">
        <v>100</v>
      </c>
      <c r="C31" s="8">
        <v>100</v>
      </c>
      <c r="D31" s="8">
        <v>100</v>
      </c>
      <c r="E31" s="8">
        <v>100</v>
      </c>
      <c r="F31" s="8">
        <v>100</v>
      </c>
      <c r="G31" s="8"/>
      <c r="H31" s="2" t="s">
        <v>0</v>
      </c>
      <c r="I31" s="12">
        <v>100</v>
      </c>
      <c r="J31" s="12">
        <v>0</v>
      </c>
    </row>
    <row r="32" spans="1:15" x14ac:dyDescent="0.3">
      <c r="A32" s="5"/>
      <c r="B32" s="8"/>
      <c r="C32" s="8"/>
      <c r="D32" s="8"/>
      <c r="E32" s="8"/>
      <c r="F32" s="8"/>
      <c r="G32" s="8"/>
      <c r="H32" s="2">
        <v>0.05</v>
      </c>
      <c r="I32" s="12">
        <f>AVERAGE(D33:F33,B33:C33)</f>
        <v>98.823359583335858</v>
      </c>
      <c r="J32" s="12">
        <f>STDEV(B33:D33,E33:F33)</f>
        <v>5.5433110600364799</v>
      </c>
    </row>
    <row r="33" spans="1:17" x14ac:dyDescent="0.3">
      <c r="A33" s="5">
        <v>0.05</v>
      </c>
      <c r="B33" s="9">
        <f>(B20*$C$28)/B18</f>
        <v>99.632352941176464</v>
      </c>
      <c r="C33" s="10">
        <f>(C20*$C$28)/C18</f>
        <v>90.311418685121097</v>
      </c>
      <c r="D33" s="9">
        <f>(D20*$C$28)/D18</f>
        <v>96.946564885496173</v>
      </c>
      <c r="E33" s="8">
        <f>(E20*$C$28)/E18</f>
        <v>104.05904059040591</v>
      </c>
      <c r="F33" s="8">
        <f>(F20*$C$28)/F18</f>
        <v>103.16742081447964</v>
      </c>
      <c r="G33" s="8"/>
      <c r="H33" s="2">
        <v>0.5</v>
      </c>
      <c r="I33" s="12">
        <f>AVERAGE(B35:F35)</f>
        <v>98.09158278198808</v>
      </c>
      <c r="J33" s="12">
        <f>STDEV(B35:F35)</f>
        <v>4.166822170877051</v>
      </c>
      <c r="M33" s="11"/>
    </row>
    <row r="34" spans="1:17" x14ac:dyDescent="0.3">
      <c r="A34" s="5"/>
      <c r="B34" s="8"/>
      <c r="C34" s="8"/>
      <c r="D34" s="8"/>
      <c r="E34" s="8"/>
      <c r="F34" s="8"/>
      <c r="G34" s="8"/>
      <c r="H34" s="2">
        <v>5</v>
      </c>
      <c r="I34" s="12">
        <f>AVERAGE(D37:F37,B37,C37)</f>
        <v>97.185854959890207</v>
      </c>
      <c r="J34" s="12">
        <f>STDEV(D37:F37,B37,C37)</f>
        <v>4.4660126668871039</v>
      </c>
      <c r="M34" s="11"/>
    </row>
    <row r="35" spans="1:17" x14ac:dyDescent="0.3">
      <c r="A35" s="5">
        <v>0.5</v>
      </c>
      <c r="B35" s="8">
        <f>(B22*$C$28)/B$18</f>
        <v>101.83823529411765</v>
      </c>
      <c r="C35" s="8">
        <f>(C22*$C$28)/C$18</f>
        <v>91.6955017301038</v>
      </c>
      <c r="D35" s="8">
        <f>(D22*$C$28)/D$18</f>
        <v>97.328244274809151</v>
      </c>
      <c r="E35" s="8">
        <f>(E22*$C$28)/E$18</f>
        <v>97.785977859778598</v>
      </c>
      <c r="F35" s="8">
        <f>(F22*$C$28)/F$18</f>
        <v>101.80995475113122</v>
      </c>
      <c r="G35" s="8"/>
      <c r="H35" s="2">
        <v>50</v>
      </c>
      <c r="I35" s="12">
        <f>AVERAGE(C39:G39)</f>
        <v>93.477480541029081</v>
      </c>
      <c r="J35" s="12">
        <f>STDEV(C39:G39)</f>
        <v>12.506184355606143</v>
      </c>
      <c r="M35" s="11"/>
    </row>
    <row r="36" spans="1:17" x14ac:dyDescent="0.3">
      <c r="A36" s="5"/>
      <c r="B36" s="8"/>
      <c r="C36" s="8"/>
      <c r="D36" s="8"/>
      <c r="E36" s="8"/>
      <c r="F36" s="8"/>
      <c r="G36" s="8"/>
      <c r="H36" s="41" t="s">
        <v>1</v>
      </c>
      <c r="I36" s="12">
        <v>12.353956679253569</v>
      </c>
      <c r="J36" s="12">
        <v>5.9274797995712003</v>
      </c>
      <c r="M36" s="11"/>
    </row>
    <row r="37" spans="1:17" x14ac:dyDescent="0.3">
      <c r="A37" s="5">
        <v>5</v>
      </c>
      <c r="B37" s="8">
        <f>(B24*$C$28)/B$18</f>
        <v>99.632352941176464</v>
      </c>
      <c r="C37" s="10">
        <f>(C24*$C$28)/C$18</f>
        <v>89.273356401384078</v>
      </c>
      <c r="D37" s="8">
        <f>(D24*$C$28)/D$18</f>
        <v>98.473282442748086</v>
      </c>
      <c r="E37" s="8">
        <f>(E24*$C$28)/E$18</f>
        <v>99.907749077490777</v>
      </c>
      <c r="F37" s="8">
        <f>(F24*$C$28)/F$18</f>
        <v>98.642533936651589</v>
      </c>
      <c r="G37" s="8"/>
      <c r="M37" s="11"/>
      <c r="Q37" s="11"/>
    </row>
    <row r="38" spans="1:17" x14ac:dyDescent="0.3">
      <c r="A38" s="5"/>
      <c r="B38" s="8"/>
      <c r="C38" s="8"/>
      <c r="D38" s="8"/>
      <c r="E38" s="8"/>
      <c r="F38" s="8"/>
      <c r="G38" s="8"/>
    </row>
    <row r="39" spans="1:17" ht="18" x14ac:dyDescent="0.35">
      <c r="A39" s="5">
        <v>50</v>
      </c>
      <c r="B39" s="18"/>
      <c r="C39" s="8">
        <f>(C26*$C$28)/C$18</f>
        <v>84.083044982698951</v>
      </c>
      <c r="D39" s="8">
        <f>(D26*$C$28)/D$18</f>
        <v>109.9236641221374</v>
      </c>
      <c r="E39" s="8">
        <f>(E26*$C$28)/E$18</f>
        <v>96.494464944649451</v>
      </c>
      <c r="F39" s="8">
        <f>(F26*$C$28)/F$18</f>
        <v>83.40874811463047</v>
      </c>
      <c r="G39" s="19"/>
      <c r="N39" s="13"/>
    </row>
    <row r="40" spans="1:17" x14ac:dyDescent="0.3">
      <c r="B40" s="8"/>
    </row>
    <row r="41" spans="1:17" x14ac:dyDescent="0.3">
      <c r="A41" s="4"/>
      <c r="B41" s="10"/>
      <c r="C41" s="10"/>
      <c r="D41" s="10"/>
      <c r="E41" s="10"/>
      <c r="F41" s="10"/>
    </row>
    <row r="44" spans="1:17" x14ac:dyDescent="0.3">
      <c r="D44" s="2"/>
    </row>
    <row r="45" spans="1:17" x14ac:dyDescent="0.3">
      <c r="C45" s="14"/>
      <c r="D45" s="15"/>
    </row>
    <row r="46" spans="1:17" x14ac:dyDescent="0.3">
      <c r="A46" s="2"/>
      <c r="B46" s="8"/>
      <c r="C46" s="8"/>
      <c r="D46" s="8"/>
      <c r="E46" s="8"/>
      <c r="F46" s="8"/>
    </row>
    <row r="47" spans="1:17" x14ac:dyDescent="0.3">
      <c r="A47" s="2"/>
      <c r="B47" s="8"/>
      <c r="C47" s="8"/>
      <c r="D47" s="8"/>
      <c r="E47" s="8"/>
      <c r="F47" s="8"/>
    </row>
    <row r="48" spans="1:17" x14ac:dyDescent="0.3">
      <c r="A48" s="2"/>
      <c r="B48" s="9"/>
      <c r="C48" s="10"/>
      <c r="D48" s="9"/>
      <c r="E48" s="8"/>
      <c r="F48" s="8"/>
    </row>
    <row r="49" spans="1:11" x14ac:dyDescent="0.3">
      <c r="A49" s="2"/>
      <c r="B49" s="8"/>
      <c r="C49" s="8"/>
      <c r="D49" s="8"/>
      <c r="E49" s="8"/>
      <c r="F49" s="8"/>
    </row>
    <row r="50" spans="1:11" x14ac:dyDescent="0.3">
      <c r="A50" s="2"/>
      <c r="B50" s="8"/>
      <c r="C50" s="8"/>
      <c r="D50" s="8"/>
      <c r="E50" s="8"/>
      <c r="F50" s="8"/>
    </row>
    <row r="51" spans="1:11" x14ac:dyDescent="0.3">
      <c r="A51" s="2"/>
      <c r="B51" s="8"/>
      <c r="C51" s="8"/>
      <c r="D51" s="8"/>
      <c r="E51" s="8"/>
      <c r="F51" s="8"/>
    </row>
    <row r="52" spans="1:11" x14ac:dyDescent="0.3">
      <c r="A52" s="2"/>
      <c r="B52" s="8"/>
      <c r="C52" s="10"/>
      <c r="D52" s="8"/>
      <c r="E52" s="8"/>
      <c r="F52" s="8"/>
    </row>
    <row r="53" spans="1:11" x14ac:dyDescent="0.3">
      <c r="A53" s="2"/>
      <c r="B53" s="8"/>
      <c r="C53" s="8"/>
      <c r="D53" s="8"/>
      <c r="E53" s="8"/>
      <c r="F53" s="8"/>
    </row>
    <row r="54" spans="1:11" x14ac:dyDescent="0.3">
      <c r="A54" s="2"/>
      <c r="B54" s="18"/>
      <c r="C54" s="8"/>
      <c r="D54" s="8"/>
      <c r="E54" s="8"/>
      <c r="F54" s="8"/>
      <c r="H54" s="19"/>
    </row>
    <row r="55" spans="1:11" x14ac:dyDescent="0.3">
      <c r="B55" s="8"/>
      <c r="C55" s="16"/>
      <c r="D55" s="8"/>
      <c r="E55" s="8"/>
    </row>
    <row r="56" spans="1:11" x14ac:dyDescent="0.3">
      <c r="B56" s="8"/>
      <c r="C56" s="8"/>
      <c r="D56" s="8"/>
      <c r="E56" s="8"/>
    </row>
    <row r="57" spans="1:11" x14ac:dyDescent="0.3">
      <c r="B57" s="2"/>
      <c r="C57" s="2"/>
      <c r="D57" s="2"/>
      <c r="E57" s="2"/>
      <c r="F57" s="2"/>
      <c r="G57" s="2"/>
      <c r="I57" s="2"/>
    </row>
    <row r="58" spans="1:11" x14ac:dyDescent="0.3">
      <c r="B58" s="8"/>
      <c r="C58" s="9"/>
      <c r="D58" s="8"/>
      <c r="E58" s="8"/>
      <c r="F58" s="18"/>
      <c r="G58" s="8"/>
      <c r="I58" s="8"/>
    </row>
    <row r="59" spans="1:11" x14ac:dyDescent="0.3">
      <c r="B59" s="8"/>
      <c r="C59" s="10"/>
      <c r="D59" s="8"/>
      <c r="E59" s="10"/>
      <c r="F59" s="8"/>
      <c r="G59" s="8"/>
      <c r="I59" s="8"/>
    </row>
    <row r="60" spans="1:11" x14ac:dyDescent="0.3">
      <c r="B60" s="8"/>
      <c r="C60" s="9"/>
      <c r="D60" s="8"/>
      <c r="E60" s="8"/>
      <c r="F60" s="8"/>
      <c r="G60" s="8"/>
      <c r="I60" s="8"/>
    </row>
    <row r="61" spans="1:11" x14ac:dyDescent="0.3">
      <c r="B61" s="8"/>
      <c r="C61" s="8"/>
      <c r="D61" s="8"/>
      <c r="E61" s="8"/>
      <c r="F61" s="8"/>
      <c r="G61" s="8"/>
      <c r="I61" s="8"/>
    </row>
    <row r="62" spans="1:11" x14ac:dyDescent="0.3">
      <c r="B62" s="8"/>
      <c r="C62" s="8"/>
      <c r="D62" s="8"/>
      <c r="E62" s="8"/>
      <c r="F62" s="8"/>
      <c r="G62" s="8"/>
      <c r="I62" s="8"/>
    </row>
    <row r="63" spans="1:11" x14ac:dyDescent="0.3">
      <c r="B63" s="8"/>
      <c r="C63" s="8"/>
      <c r="E63" s="8"/>
      <c r="F63" s="8"/>
      <c r="G63" s="8"/>
      <c r="I63" s="8"/>
      <c r="K63" s="8"/>
    </row>
    <row r="64" spans="1:11" x14ac:dyDescent="0.3">
      <c r="B64" s="8"/>
      <c r="C64" s="8"/>
      <c r="D64" s="10"/>
      <c r="E64" s="8"/>
      <c r="F64" s="16"/>
      <c r="G64" s="8"/>
      <c r="I64" s="8"/>
    </row>
    <row r="65" spans="2:9" x14ac:dyDescent="0.3">
      <c r="B65" s="8"/>
      <c r="C65" s="8"/>
      <c r="D65" s="9"/>
      <c r="E65" s="8"/>
      <c r="F65" s="8"/>
      <c r="G65" s="8"/>
      <c r="I65" s="8"/>
    </row>
    <row r="66" spans="2:9" x14ac:dyDescent="0.3">
      <c r="B66" s="8"/>
      <c r="C66" s="8"/>
      <c r="D66" s="8"/>
      <c r="E66" s="8"/>
      <c r="F66" s="8"/>
      <c r="G66" s="8"/>
      <c r="I66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514C-332D-4B5D-92FC-D55F3C06C439}">
  <dimension ref="A1:U48"/>
  <sheetViews>
    <sheetView tabSelected="1" zoomScale="70" zoomScaleNormal="70" workbookViewId="0">
      <selection activeCell="K7" sqref="K7"/>
    </sheetView>
  </sheetViews>
  <sheetFormatPr defaultRowHeight="14.4" x14ac:dyDescent="0.3"/>
  <cols>
    <col min="2" max="2" width="11" bestFit="1" customWidth="1"/>
    <col min="3" max="3" width="9.77734375" bestFit="1" customWidth="1"/>
    <col min="4" max="4" width="22.77734375" customWidth="1"/>
    <col min="5" max="5" width="15" customWidth="1"/>
    <col min="7" max="7" width="8.6640625" customWidth="1"/>
    <col min="10" max="10" width="10.5546875" customWidth="1"/>
    <col min="15" max="15" width="7.109375" customWidth="1"/>
    <col min="18" max="18" width="12.109375" bestFit="1" customWidth="1"/>
  </cols>
  <sheetData>
    <row r="1" spans="1:21" ht="15.6" x14ac:dyDescent="0.3">
      <c r="A1" s="72"/>
      <c r="B1" s="27" t="s">
        <v>13</v>
      </c>
      <c r="C1" s="73" t="s">
        <v>53</v>
      </c>
      <c r="D1" s="72"/>
      <c r="E1" s="72"/>
      <c r="F1" s="72"/>
      <c r="G1" s="72"/>
      <c r="H1" s="27" t="s">
        <v>13</v>
      </c>
      <c r="I1" s="73" t="s">
        <v>53</v>
      </c>
      <c r="J1" s="72"/>
      <c r="K1" s="74"/>
      <c r="L1" s="75"/>
      <c r="M1" s="75"/>
      <c r="O1" s="1"/>
      <c r="P1" s="2"/>
      <c r="Q1" s="2"/>
      <c r="R1" s="1"/>
      <c r="S1" s="1"/>
      <c r="T1" s="7"/>
      <c r="U1" s="1"/>
    </row>
    <row r="2" spans="1:21" ht="15.6" x14ac:dyDescent="0.3">
      <c r="A2" s="27" t="s">
        <v>0</v>
      </c>
      <c r="B2" s="76">
        <v>100</v>
      </c>
      <c r="C2" s="76">
        <v>0</v>
      </c>
      <c r="D2" s="72"/>
      <c r="E2" s="72"/>
      <c r="F2" s="72"/>
      <c r="G2" s="27" t="s">
        <v>0</v>
      </c>
      <c r="H2" s="76">
        <v>100</v>
      </c>
      <c r="I2" s="76">
        <v>0</v>
      </c>
      <c r="J2" s="72"/>
      <c r="K2" s="75"/>
      <c r="L2" s="75"/>
      <c r="M2" s="75"/>
      <c r="O2" s="2"/>
      <c r="P2" s="1"/>
      <c r="Q2" s="1"/>
      <c r="R2" s="1"/>
      <c r="T2" s="1"/>
      <c r="U2" s="1"/>
    </row>
    <row r="3" spans="1:21" ht="15.6" x14ac:dyDescent="0.3">
      <c r="A3" s="27" t="s">
        <v>1</v>
      </c>
      <c r="B3" s="76">
        <v>12.353956679253569</v>
      </c>
      <c r="C3" s="76">
        <v>5.9274797995712003</v>
      </c>
      <c r="D3" s="77"/>
      <c r="E3" s="72"/>
      <c r="F3" s="72"/>
      <c r="G3" s="27" t="s">
        <v>1</v>
      </c>
      <c r="H3" s="76">
        <v>12.353956679253569</v>
      </c>
      <c r="I3" s="76">
        <v>5.9274797995712003</v>
      </c>
      <c r="J3" s="77"/>
      <c r="K3" s="75"/>
      <c r="L3" s="75"/>
      <c r="M3" s="75"/>
      <c r="O3" s="4"/>
      <c r="P3" s="12"/>
      <c r="Q3" s="1"/>
      <c r="R3" s="11"/>
      <c r="U3" s="1"/>
    </row>
    <row r="4" spans="1:21" ht="15.6" x14ac:dyDescent="0.3">
      <c r="A4" s="27">
        <v>0.05</v>
      </c>
      <c r="B4" s="76">
        <v>82.224783935368009</v>
      </c>
      <c r="C4" s="76">
        <v>24.13394638469881</v>
      </c>
      <c r="D4" s="77"/>
      <c r="E4" s="72"/>
      <c r="F4" s="72"/>
      <c r="G4" s="27">
        <v>0.05</v>
      </c>
      <c r="H4" s="76">
        <v>98.823359583335858</v>
      </c>
      <c r="I4" s="76">
        <v>5.5433110600364799</v>
      </c>
      <c r="J4" s="72"/>
      <c r="K4" s="75"/>
      <c r="L4" s="75"/>
      <c r="M4" s="75"/>
      <c r="O4" s="2"/>
      <c r="P4" s="12"/>
      <c r="Q4" s="1"/>
      <c r="R4" s="20"/>
      <c r="U4" s="1"/>
    </row>
    <row r="5" spans="1:21" ht="15.6" x14ac:dyDescent="0.3">
      <c r="A5" s="27">
        <v>0.5</v>
      </c>
      <c r="B5" s="76">
        <v>83.000785263850744</v>
      </c>
      <c r="C5" s="76">
        <v>22.432745518665861</v>
      </c>
      <c r="D5" s="77"/>
      <c r="E5" s="72"/>
      <c r="F5" s="72"/>
      <c r="G5" s="27">
        <v>0.5</v>
      </c>
      <c r="H5" s="76">
        <v>98.09158278198808</v>
      </c>
      <c r="I5" s="76">
        <v>4.166822170877051</v>
      </c>
      <c r="J5" s="72"/>
      <c r="K5" s="75"/>
      <c r="L5" s="75"/>
      <c r="M5" s="75"/>
      <c r="O5" s="2"/>
      <c r="P5" s="12"/>
      <c r="Q5" s="1"/>
      <c r="R5" s="20"/>
      <c r="U5" s="1"/>
    </row>
    <row r="6" spans="1:21" ht="15.6" x14ac:dyDescent="0.3">
      <c r="A6" s="27">
        <v>5</v>
      </c>
      <c r="B6" s="76">
        <v>74.830237988132708</v>
      </c>
      <c r="C6" s="76">
        <v>9.4466020343247212</v>
      </c>
      <c r="D6" s="77"/>
      <c r="E6" s="72"/>
      <c r="F6" s="72"/>
      <c r="G6" s="27">
        <v>5</v>
      </c>
      <c r="H6" s="76">
        <v>97.185854959890207</v>
      </c>
      <c r="I6" s="76">
        <v>4.4660126668871039</v>
      </c>
      <c r="J6" s="72"/>
      <c r="K6" s="75"/>
      <c r="L6" s="75"/>
      <c r="M6" s="75"/>
      <c r="O6" s="2"/>
      <c r="P6" s="12"/>
      <c r="Q6" s="1"/>
      <c r="R6" s="21"/>
      <c r="U6" s="1"/>
    </row>
    <row r="7" spans="1:21" ht="15.6" x14ac:dyDescent="0.3">
      <c r="A7" s="27">
        <v>50</v>
      </c>
      <c r="B7" s="76">
        <v>18.718398743871226</v>
      </c>
      <c r="C7" s="76">
        <v>5.8730928560839839</v>
      </c>
      <c r="D7" s="77"/>
      <c r="E7" s="72"/>
      <c r="F7" s="72"/>
      <c r="G7" s="27">
        <v>50</v>
      </c>
      <c r="H7" s="76">
        <v>93.477480541029081</v>
      </c>
      <c r="I7" s="76">
        <v>12.506184355606143</v>
      </c>
      <c r="J7" s="72"/>
      <c r="K7" s="75"/>
      <c r="L7" s="75"/>
      <c r="M7" s="75"/>
      <c r="O7" s="2"/>
      <c r="P7" s="12"/>
      <c r="Q7" s="1"/>
      <c r="R7" s="21"/>
      <c r="U7" s="1"/>
    </row>
    <row r="8" spans="1:21" ht="15.6" x14ac:dyDescent="0.3">
      <c r="A8" s="72"/>
      <c r="B8" s="72"/>
      <c r="C8" s="72"/>
      <c r="D8" s="72"/>
      <c r="E8" s="75"/>
      <c r="F8" s="75"/>
      <c r="G8" s="72"/>
      <c r="H8" s="72"/>
      <c r="I8" s="72"/>
      <c r="J8" s="72"/>
      <c r="K8" s="75"/>
      <c r="L8" s="75"/>
      <c r="M8" s="75"/>
      <c r="O8" s="1"/>
      <c r="P8" s="1"/>
      <c r="Q8" s="1"/>
      <c r="R8" s="21"/>
      <c r="U8" s="1"/>
    </row>
    <row r="9" spans="1:21" ht="18" x14ac:dyDescent="0.35">
      <c r="A9" s="78"/>
      <c r="B9" s="75"/>
      <c r="C9" s="27" t="s">
        <v>0</v>
      </c>
      <c r="D9" s="27" t="s">
        <v>54</v>
      </c>
      <c r="E9" s="72"/>
      <c r="F9" s="75"/>
      <c r="G9" s="72"/>
      <c r="H9" s="27" t="s">
        <v>55</v>
      </c>
      <c r="I9" s="75"/>
      <c r="J9" s="75"/>
      <c r="K9" s="75"/>
      <c r="L9" s="80" t="s">
        <v>1</v>
      </c>
      <c r="M9" s="75"/>
      <c r="O9" s="13"/>
      <c r="P9" s="1"/>
      <c r="Q9" s="1"/>
      <c r="R9" s="1"/>
    </row>
    <row r="10" spans="1:21" ht="15.6" x14ac:dyDescent="0.3">
      <c r="A10" s="72"/>
      <c r="B10" s="75"/>
      <c r="C10" s="75"/>
      <c r="D10" s="27" t="s">
        <v>2</v>
      </c>
      <c r="E10" s="27" t="s">
        <v>3</v>
      </c>
      <c r="F10" s="27">
        <v>5</v>
      </c>
      <c r="G10" s="27">
        <v>50</v>
      </c>
      <c r="H10" s="27" t="s">
        <v>2</v>
      </c>
      <c r="I10" s="27" t="s">
        <v>3</v>
      </c>
      <c r="J10" s="27">
        <v>5</v>
      </c>
      <c r="K10" s="27">
        <v>50</v>
      </c>
      <c r="L10" s="27">
        <v>5</v>
      </c>
      <c r="M10" s="79"/>
      <c r="N10" s="4"/>
      <c r="O10" s="4"/>
    </row>
    <row r="11" spans="1:21" ht="15.6" x14ac:dyDescent="0.3">
      <c r="A11" s="72"/>
      <c r="B11" s="27" t="s">
        <v>13</v>
      </c>
      <c r="C11" s="26">
        <f>$B2</f>
        <v>100</v>
      </c>
      <c r="D11" s="26">
        <f>$B4</f>
        <v>82.224783935368009</v>
      </c>
      <c r="E11" s="26">
        <f>$B5</f>
        <v>83.000785263850744</v>
      </c>
      <c r="F11" s="26">
        <f>$B6</f>
        <v>74.830237988132708</v>
      </c>
      <c r="G11" s="26">
        <f>$B7</f>
        <v>18.718398743871226</v>
      </c>
      <c r="H11" s="76">
        <f>$H4</f>
        <v>98.823359583335858</v>
      </c>
      <c r="I11" s="76">
        <f>$H5</f>
        <v>98.09158278198808</v>
      </c>
      <c r="J11" s="76">
        <f>$H6</f>
        <v>97.185854959890207</v>
      </c>
      <c r="K11" s="76">
        <f>$H7</f>
        <v>93.477480541029081</v>
      </c>
      <c r="L11" s="26">
        <f>B3</f>
        <v>12.353956679253569</v>
      </c>
      <c r="M11" s="75"/>
    </row>
    <row r="12" spans="1:21" ht="15.6" x14ac:dyDescent="0.3">
      <c r="A12" s="72"/>
      <c r="B12" s="73" t="s">
        <v>53</v>
      </c>
      <c r="C12" s="24">
        <f>$C2</f>
        <v>0</v>
      </c>
      <c r="D12" s="24">
        <f>$C4</f>
        <v>24.13394638469881</v>
      </c>
      <c r="E12" s="24">
        <f>$C5</f>
        <v>22.432745518665861</v>
      </c>
      <c r="F12" s="24">
        <f>$C6</f>
        <v>9.4466020343247212</v>
      </c>
      <c r="G12" s="24">
        <f>$C7</f>
        <v>5.8730928560839839</v>
      </c>
      <c r="H12" s="24">
        <f>$I4</f>
        <v>5.5433110600364799</v>
      </c>
      <c r="I12" s="24">
        <f>$I5</f>
        <v>4.166822170877051</v>
      </c>
      <c r="J12" s="24">
        <f>$I6</f>
        <v>4.4660126668871039</v>
      </c>
      <c r="K12" s="24">
        <f>$I7</f>
        <v>12.506184355606143</v>
      </c>
      <c r="L12" s="24">
        <f>C3</f>
        <v>5.9274797995712003</v>
      </c>
      <c r="M12" s="72"/>
    </row>
    <row r="13" spans="1:21" ht="15.6" x14ac:dyDescent="0.3">
      <c r="A13" s="72"/>
      <c r="B13" s="72"/>
      <c r="P13" s="27"/>
    </row>
    <row r="14" spans="1:21" ht="15.6" x14ac:dyDescent="0.3">
      <c r="A14" s="72"/>
      <c r="B14" s="75"/>
      <c r="P14" s="27"/>
      <c r="Q14" s="27"/>
      <c r="R14" s="27"/>
      <c r="S14" s="27"/>
    </row>
    <row r="15" spans="1:21" ht="15.6" x14ac:dyDescent="0.3">
      <c r="A15" s="75"/>
      <c r="B15" s="75"/>
      <c r="P15" s="26"/>
      <c r="Q15" s="26"/>
      <c r="R15" s="26"/>
      <c r="S15" s="25"/>
    </row>
    <row r="16" spans="1:21" ht="19.8" customHeight="1" x14ac:dyDescent="0.3">
      <c r="A16" s="75"/>
      <c r="B16" s="75"/>
      <c r="P16" s="24"/>
      <c r="Q16" s="24"/>
      <c r="R16" s="24"/>
      <c r="S16" s="2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2"/>
      <c r="B43" s="23"/>
      <c r="C43" s="2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ht="21" x14ac:dyDescent="0.4">
      <c r="A47" s="22"/>
      <c r="B47" s="1"/>
      <c r="C47" s="1"/>
      <c r="D47" s="1"/>
      <c r="E47" s="1"/>
      <c r="F47" s="1"/>
      <c r="G47" s="1"/>
    </row>
    <row r="48" spans="1:7" x14ac:dyDescent="0.3">
      <c r="A48" t="s">
        <v>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70693-BEDB-4934-9820-F2D4AC532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B9D933-9F84-4662-B8F4-3D51A70554F2}">
  <ds:schemaRefs>
    <ds:schemaRef ds:uri="http://schemas.microsoft.com/office/2006/metadata/properties"/>
    <ds:schemaRef ds:uri="http://schemas.microsoft.com/office/infopath/2007/PartnerControls"/>
    <ds:schemaRef ds:uri="346664c1-f046-4b05-9eb2-f4d5e2576ba6"/>
  </ds:schemaRefs>
</ds:datastoreItem>
</file>

<file path=customXml/itemProps3.xml><?xml version="1.0" encoding="utf-8"?>
<ds:datastoreItem xmlns:ds="http://schemas.openxmlformats.org/officeDocument/2006/customXml" ds:itemID="{E84B7237-AB86-45F7-982F-ABB4549B14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Raw data PE_50nm</vt:lpstr>
      <vt:lpstr>Raw data PE_100nm</vt:lpstr>
      <vt:lpstr>PE _50nm</vt:lpstr>
      <vt:lpstr>PE_100 nm</vt:lpstr>
      <vt:lpstr>Amidolitic activity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Karolina Michaś</cp:lastModifiedBy>
  <cp:revision/>
  <dcterms:created xsi:type="dcterms:W3CDTF">2015-06-05T18:19:34Z</dcterms:created>
  <dcterms:modified xsi:type="dcterms:W3CDTF">2026-10-06T14:21:25Z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