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lgar\Desktop\Manuskrypt 2\"/>
    </mc:Choice>
  </mc:AlternateContent>
  <xr:revisionPtr revIDLastSave="0" documentId="13_ncr:1_{D218AD0B-0515-4395-8427-3EFE8BC34F15}" xr6:coauthVersionLast="47" xr6:coauthVersionMax="47" xr10:uidLastSave="{00000000-0000-0000-0000-000000000000}"/>
  <bookViews>
    <workbookView xWindow="48" yWindow="0" windowWidth="22980" windowHeight="12336" firstSheet="5" activeTab="10" xr2:uid="{00000000-000D-0000-FFFF-FFFF00000000}"/>
  </bookViews>
  <sheets>
    <sheet name="fig 1 length and DW shoot root" sheetId="1" r:id="rId1"/>
    <sheet name="Fig 2 germinat SVI" sheetId="2" r:id="rId2"/>
    <sheet name="fig 2 chl a b" sheetId="3" r:id="rId3"/>
    <sheet name="Tab 1 RWC" sheetId="4" r:id="rId4"/>
    <sheet name="fig  4 Evans bl + TBARS" sheetId="5" r:id="rId5"/>
    <sheet name="Tab2 TPC " sheetId="6" r:id="rId6"/>
    <sheet name="fig  5-6 CAT" sheetId="7" r:id="rId7"/>
    <sheet name="fig 5-6 SOD" sheetId="8" r:id="rId8"/>
    <sheet name="fig 5-6 POD" sheetId="9" r:id="rId9"/>
    <sheet name="fog 5-6 GST" sheetId="10" r:id="rId10"/>
    <sheet name="Fig 7 am acid" sheetId="11" r:id="rId11"/>
    <sheet name="fig 8 lipids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6" l="1"/>
  <c r="P2" i="6"/>
  <c r="Q2" i="6"/>
  <c r="R2" i="6"/>
  <c r="S2" i="6"/>
  <c r="T2" i="6"/>
  <c r="U2" i="6"/>
  <c r="O3" i="6"/>
  <c r="P3" i="6"/>
  <c r="Q3" i="6"/>
  <c r="R3" i="6"/>
  <c r="S3" i="6"/>
  <c r="T3" i="6"/>
  <c r="U3" i="6"/>
  <c r="O4" i="6"/>
  <c r="P4" i="6"/>
  <c r="Q4" i="6"/>
  <c r="R4" i="6"/>
  <c r="S4" i="6"/>
  <c r="T4" i="6"/>
  <c r="U4" i="6"/>
  <c r="O5" i="6"/>
  <c r="P5" i="6"/>
  <c r="Q5" i="6"/>
  <c r="R5" i="6"/>
  <c r="S5" i="6"/>
  <c r="T5" i="6"/>
  <c r="U5" i="6"/>
  <c r="O6" i="6"/>
  <c r="P6" i="6"/>
  <c r="Q6" i="6"/>
  <c r="R6" i="6"/>
  <c r="S6" i="6"/>
  <c r="T6" i="6"/>
  <c r="U6" i="6"/>
  <c r="O7" i="6"/>
  <c r="P7" i="6"/>
  <c r="Q7" i="6"/>
  <c r="R7" i="6"/>
  <c r="S7" i="6"/>
  <c r="T7" i="6"/>
  <c r="U7" i="6"/>
  <c r="O8" i="6"/>
  <c r="P8" i="6"/>
  <c r="Q8" i="6"/>
  <c r="R8" i="6"/>
  <c r="S8" i="6"/>
  <c r="T8" i="6"/>
  <c r="U8" i="6"/>
  <c r="O9" i="6"/>
  <c r="P9" i="6"/>
  <c r="Q9" i="6"/>
  <c r="R9" i="6"/>
  <c r="S9" i="6"/>
  <c r="T9" i="6"/>
  <c r="U9" i="6"/>
  <c r="O10" i="6"/>
  <c r="P10" i="6"/>
  <c r="Q10" i="6"/>
  <c r="R10" i="6"/>
  <c r="S10" i="6"/>
  <c r="T10" i="6"/>
  <c r="U10" i="6"/>
  <c r="O11" i="6"/>
  <c r="P11" i="6"/>
  <c r="Q11" i="6"/>
  <c r="R11" i="6"/>
  <c r="S11" i="6"/>
  <c r="T11" i="6"/>
  <c r="U11" i="6"/>
  <c r="O12" i="6"/>
  <c r="P12" i="6"/>
  <c r="Q12" i="6"/>
  <c r="R12" i="6"/>
  <c r="S12" i="6"/>
  <c r="T12" i="6"/>
  <c r="U12" i="6"/>
  <c r="O13" i="6"/>
  <c r="P13" i="6"/>
  <c r="Q13" i="6"/>
  <c r="R13" i="6"/>
  <c r="S13" i="6"/>
  <c r="T13" i="6"/>
  <c r="U13" i="6"/>
  <c r="O14" i="6"/>
  <c r="P14" i="6"/>
  <c r="Q14" i="6"/>
  <c r="R14" i="6"/>
  <c r="S14" i="6"/>
  <c r="T14" i="6"/>
  <c r="U14" i="6"/>
  <c r="O15" i="6"/>
  <c r="P15" i="6"/>
  <c r="Q15" i="6"/>
  <c r="R15" i="6"/>
  <c r="S15" i="6"/>
  <c r="T15" i="6"/>
  <c r="U15" i="6"/>
  <c r="O16" i="6"/>
  <c r="P16" i="6"/>
  <c r="Q16" i="6"/>
  <c r="R16" i="6"/>
  <c r="S16" i="6"/>
  <c r="T16" i="6"/>
  <c r="U16" i="6"/>
  <c r="O17" i="6"/>
  <c r="P17" i="6"/>
  <c r="Q17" i="6"/>
  <c r="R17" i="6"/>
  <c r="S17" i="6"/>
  <c r="T17" i="6"/>
  <c r="U17" i="6"/>
  <c r="O18" i="6"/>
  <c r="P18" i="6"/>
  <c r="Q18" i="6"/>
  <c r="R18" i="6"/>
  <c r="S18" i="6"/>
  <c r="T18" i="6"/>
  <c r="U18" i="6"/>
  <c r="O19" i="6"/>
  <c r="P19" i="6"/>
  <c r="Q19" i="6"/>
  <c r="R19" i="6"/>
  <c r="S19" i="6"/>
  <c r="T19" i="6"/>
  <c r="U19" i="6"/>
  <c r="O20" i="6"/>
  <c r="P20" i="6"/>
  <c r="Q20" i="6"/>
  <c r="R20" i="6"/>
  <c r="S20" i="6"/>
  <c r="T20" i="6"/>
  <c r="U20" i="6"/>
  <c r="O21" i="6"/>
  <c r="P21" i="6"/>
  <c r="Q21" i="6"/>
  <c r="R21" i="6"/>
  <c r="S21" i="6"/>
  <c r="T21" i="6"/>
  <c r="U21" i="6"/>
  <c r="O22" i="6"/>
  <c r="P22" i="6"/>
  <c r="Q22" i="6"/>
  <c r="R22" i="6"/>
  <c r="S22" i="6"/>
  <c r="T22" i="6"/>
  <c r="U22" i="6"/>
  <c r="O23" i="6"/>
  <c r="P23" i="6"/>
  <c r="Q23" i="6"/>
  <c r="R23" i="6"/>
  <c r="S23" i="6"/>
  <c r="T23" i="6"/>
  <c r="U23" i="6"/>
  <c r="O24" i="6"/>
  <c r="P24" i="6"/>
  <c r="Q24" i="6"/>
  <c r="R24" i="6"/>
  <c r="S24" i="6"/>
  <c r="T24" i="6"/>
  <c r="U24" i="6"/>
  <c r="O25" i="6"/>
  <c r="P25" i="6"/>
  <c r="Q25" i="6"/>
  <c r="R25" i="6"/>
  <c r="S25" i="6"/>
  <c r="T25" i="6"/>
  <c r="U25" i="6"/>
  <c r="O26" i="6"/>
  <c r="P26" i="6"/>
  <c r="Q26" i="6"/>
  <c r="R26" i="6"/>
  <c r="S26" i="6"/>
  <c r="T26" i="6"/>
  <c r="U26" i="6"/>
  <c r="O27" i="6"/>
  <c r="P27" i="6"/>
  <c r="Q27" i="6"/>
  <c r="R27" i="6"/>
  <c r="S27" i="6"/>
  <c r="T27" i="6"/>
  <c r="U27" i="6"/>
  <c r="O28" i="6"/>
  <c r="P28" i="6"/>
  <c r="Q28" i="6"/>
  <c r="R28" i="6"/>
  <c r="S28" i="6"/>
  <c r="T28" i="6"/>
  <c r="U28" i="6"/>
  <c r="O29" i="6"/>
  <c r="P29" i="6"/>
  <c r="Q29" i="6"/>
  <c r="R29" i="6"/>
  <c r="S29" i="6"/>
  <c r="T29" i="6"/>
  <c r="U29" i="6"/>
  <c r="O30" i="6"/>
  <c r="P30" i="6"/>
  <c r="Q30" i="6"/>
  <c r="R30" i="6"/>
  <c r="S30" i="6"/>
  <c r="T30" i="6"/>
  <c r="U30" i="6"/>
  <c r="O31" i="6"/>
  <c r="P31" i="6"/>
  <c r="Q31" i="6"/>
  <c r="R31" i="6"/>
  <c r="S31" i="6"/>
  <c r="T31" i="6"/>
  <c r="U31" i="6"/>
  <c r="O32" i="6"/>
  <c r="P32" i="6"/>
  <c r="Q32" i="6"/>
  <c r="R32" i="6"/>
  <c r="S32" i="6"/>
  <c r="T32" i="6"/>
  <c r="U32" i="6"/>
  <c r="O33" i="6"/>
  <c r="P33" i="6"/>
  <c r="Q33" i="6"/>
  <c r="R33" i="6"/>
  <c r="S33" i="6"/>
  <c r="T33" i="6"/>
  <c r="U33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2" i="6"/>
  <c r="AI15" i="10"/>
  <c r="Z25" i="10" s="1"/>
  <c r="AH15" i="10"/>
  <c r="Y25" i="10" s="1"/>
  <c r="AG15" i="10"/>
  <c r="X25" i="10" s="1"/>
  <c r="AF15" i="10"/>
  <c r="W25" i="10" s="1"/>
  <c r="AE15" i="10"/>
  <c r="Z24" i="10" s="1"/>
  <c r="AD15" i="10"/>
  <c r="Y24" i="10" s="1"/>
  <c r="AC15" i="10"/>
  <c r="X24" i="10" s="1"/>
  <c r="AB15" i="10"/>
  <c r="W24" i="10" s="1"/>
  <c r="AA15" i="10"/>
  <c r="Z23" i="10" s="1"/>
  <c r="Z15" i="10"/>
  <c r="Y23" i="10" s="1"/>
  <c r="Y15" i="10"/>
  <c r="X23" i="10" s="1"/>
  <c r="X15" i="10"/>
  <c r="W23" i="10" s="1"/>
  <c r="W15" i="10"/>
  <c r="Z22" i="10" s="1"/>
  <c r="V15" i="10"/>
  <c r="Y22" i="10" s="1"/>
  <c r="U15" i="10"/>
  <c r="X22" i="10" s="1"/>
  <c r="T15" i="10"/>
  <c r="W22" i="10" s="1"/>
  <c r="R15" i="10"/>
  <c r="H25" i="10" s="1"/>
  <c r="Q15" i="10"/>
  <c r="G25" i="10" s="1"/>
  <c r="P15" i="10"/>
  <c r="F25" i="10" s="1"/>
  <c r="O15" i="10"/>
  <c r="E25" i="10" s="1"/>
  <c r="N15" i="10"/>
  <c r="H24" i="10" s="1"/>
  <c r="M15" i="10"/>
  <c r="G24" i="10" s="1"/>
  <c r="L15" i="10"/>
  <c r="F24" i="10" s="1"/>
  <c r="K15" i="10"/>
  <c r="E24" i="10" s="1"/>
  <c r="J15" i="10"/>
  <c r="H23" i="10" s="1"/>
  <c r="I15" i="10"/>
  <c r="G23" i="10" s="1"/>
  <c r="H15" i="10"/>
  <c r="F23" i="10" s="1"/>
  <c r="G15" i="10"/>
  <c r="E23" i="10" s="1"/>
  <c r="F15" i="10"/>
  <c r="H22" i="10" s="1"/>
  <c r="E15" i="10"/>
  <c r="G22" i="10" s="1"/>
  <c r="D15" i="10"/>
  <c r="F22" i="10" s="1"/>
  <c r="C15" i="10"/>
  <c r="E22" i="10" s="1"/>
  <c r="AI14" i="10"/>
  <c r="Z21" i="10" s="1"/>
  <c r="AH14" i="10"/>
  <c r="Y21" i="10" s="1"/>
  <c r="AG14" i="10"/>
  <c r="X21" i="10" s="1"/>
  <c r="AF14" i="10"/>
  <c r="W21" i="10" s="1"/>
  <c r="AE14" i="10"/>
  <c r="Z20" i="10" s="1"/>
  <c r="AD14" i="10"/>
  <c r="Y20" i="10" s="1"/>
  <c r="AC14" i="10"/>
  <c r="X20" i="10" s="1"/>
  <c r="AB14" i="10"/>
  <c r="W20" i="10" s="1"/>
  <c r="AA14" i="10"/>
  <c r="Z19" i="10" s="1"/>
  <c r="Z14" i="10"/>
  <c r="Y19" i="10" s="1"/>
  <c r="Y14" i="10"/>
  <c r="X19" i="10" s="1"/>
  <c r="X14" i="10"/>
  <c r="W19" i="10" s="1"/>
  <c r="W14" i="10"/>
  <c r="Z18" i="10" s="1"/>
  <c r="V14" i="10"/>
  <c r="Y18" i="10" s="1"/>
  <c r="U14" i="10"/>
  <c r="X18" i="10" s="1"/>
  <c r="T14" i="10"/>
  <c r="W18" i="10" s="1"/>
  <c r="R14" i="10"/>
  <c r="H21" i="10" s="1"/>
  <c r="Q14" i="10"/>
  <c r="G21" i="10" s="1"/>
  <c r="P14" i="10"/>
  <c r="F21" i="10" s="1"/>
  <c r="O14" i="10"/>
  <c r="E21" i="10" s="1"/>
  <c r="N14" i="10"/>
  <c r="H20" i="10" s="1"/>
  <c r="M14" i="10"/>
  <c r="G20" i="10" s="1"/>
  <c r="L14" i="10"/>
  <c r="F20" i="10" s="1"/>
  <c r="K14" i="10"/>
  <c r="E20" i="10" s="1"/>
  <c r="J14" i="10"/>
  <c r="H19" i="10" s="1"/>
  <c r="I14" i="10"/>
  <c r="G19" i="10" s="1"/>
  <c r="H14" i="10"/>
  <c r="F19" i="10" s="1"/>
  <c r="G14" i="10"/>
  <c r="E19" i="10" s="1"/>
  <c r="F14" i="10"/>
  <c r="H18" i="10" s="1"/>
  <c r="E14" i="10"/>
  <c r="G18" i="10" s="1"/>
  <c r="D14" i="10"/>
  <c r="F18" i="10" s="1"/>
  <c r="C14" i="10"/>
  <c r="E18" i="10" s="1"/>
  <c r="AI15" i="9"/>
  <c r="Z25" i="9" s="1"/>
  <c r="AH15" i="9"/>
  <c r="Y25" i="9" s="1"/>
  <c r="AG15" i="9"/>
  <c r="X25" i="9" s="1"/>
  <c r="AF15" i="9"/>
  <c r="W25" i="9" s="1"/>
  <c r="AE15" i="9"/>
  <c r="Z24" i="9" s="1"/>
  <c r="AD15" i="9"/>
  <c r="Y24" i="9" s="1"/>
  <c r="AC15" i="9"/>
  <c r="X24" i="9" s="1"/>
  <c r="AB15" i="9"/>
  <c r="W24" i="9" s="1"/>
  <c r="AA15" i="9"/>
  <c r="Z23" i="9" s="1"/>
  <c r="Z15" i="9"/>
  <c r="Y23" i="9" s="1"/>
  <c r="Y15" i="9"/>
  <c r="X23" i="9" s="1"/>
  <c r="X15" i="9"/>
  <c r="W23" i="9" s="1"/>
  <c r="W15" i="9"/>
  <c r="Z22" i="9" s="1"/>
  <c r="V15" i="9"/>
  <c r="Y22" i="9" s="1"/>
  <c r="U15" i="9"/>
  <c r="X22" i="9" s="1"/>
  <c r="T15" i="9"/>
  <c r="W22" i="9" s="1"/>
  <c r="R15" i="9"/>
  <c r="H25" i="9" s="1"/>
  <c r="Q15" i="9"/>
  <c r="G25" i="9" s="1"/>
  <c r="P15" i="9"/>
  <c r="F25" i="9" s="1"/>
  <c r="O15" i="9"/>
  <c r="E25" i="9" s="1"/>
  <c r="N15" i="9"/>
  <c r="H24" i="9" s="1"/>
  <c r="M15" i="9"/>
  <c r="G24" i="9" s="1"/>
  <c r="L15" i="9"/>
  <c r="F24" i="9" s="1"/>
  <c r="K15" i="9"/>
  <c r="E24" i="9" s="1"/>
  <c r="J15" i="9"/>
  <c r="H23" i="9" s="1"/>
  <c r="I15" i="9"/>
  <c r="G23" i="9" s="1"/>
  <c r="H15" i="9"/>
  <c r="F23" i="9" s="1"/>
  <c r="G15" i="9"/>
  <c r="E23" i="9" s="1"/>
  <c r="F15" i="9"/>
  <c r="H22" i="9" s="1"/>
  <c r="E15" i="9"/>
  <c r="G22" i="9" s="1"/>
  <c r="D15" i="9"/>
  <c r="F22" i="9" s="1"/>
  <c r="C15" i="9"/>
  <c r="E22" i="9" s="1"/>
  <c r="AI14" i="9"/>
  <c r="Z21" i="9" s="1"/>
  <c r="AH14" i="9"/>
  <c r="Y21" i="9" s="1"/>
  <c r="AG14" i="9"/>
  <c r="X21" i="9" s="1"/>
  <c r="AF14" i="9"/>
  <c r="W21" i="9" s="1"/>
  <c r="AE14" i="9"/>
  <c r="Z20" i="9" s="1"/>
  <c r="AD14" i="9"/>
  <c r="Y20" i="9" s="1"/>
  <c r="AC14" i="9"/>
  <c r="X20" i="9" s="1"/>
  <c r="AB14" i="9"/>
  <c r="W20" i="9" s="1"/>
  <c r="AA14" i="9"/>
  <c r="Z19" i="9" s="1"/>
  <c r="Z14" i="9"/>
  <c r="Y19" i="9" s="1"/>
  <c r="Y14" i="9"/>
  <c r="X19" i="9" s="1"/>
  <c r="X14" i="9"/>
  <c r="W19" i="9" s="1"/>
  <c r="W14" i="9"/>
  <c r="Z18" i="9" s="1"/>
  <c r="V14" i="9"/>
  <c r="Y18" i="9" s="1"/>
  <c r="U14" i="9"/>
  <c r="X18" i="9" s="1"/>
  <c r="T14" i="9"/>
  <c r="W18" i="9" s="1"/>
  <c r="R14" i="9"/>
  <c r="H21" i="9" s="1"/>
  <c r="Q14" i="9"/>
  <c r="G21" i="9" s="1"/>
  <c r="P14" i="9"/>
  <c r="F21" i="9" s="1"/>
  <c r="O14" i="9"/>
  <c r="E21" i="9" s="1"/>
  <c r="N14" i="9"/>
  <c r="H20" i="9" s="1"/>
  <c r="M14" i="9"/>
  <c r="G20" i="9" s="1"/>
  <c r="L14" i="9"/>
  <c r="F20" i="9" s="1"/>
  <c r="K14" i="9"/>
  <c r="E20" i="9" s="1"/>
  <c r="J14" i="9"/>
  <c r="H19" i="9" s="1"/>
  <c r="I14" i="9"/>
  <c r="G19" i="9" s="1"/>
  <c r="H14" i="9"/>
  <c r="F19" i="9" s="1"/>
  <c r="G14" i="9"/>
  <c r="E19" i="9" s="1"/>
  <c r="F14" i="9"/>
  <c r="H18" i="9" s="1"/>
  <c r="E14" i="9"/>
  <c r="G18" i="9" s="1"/>
  <c r="D14" i="9"/>
  <c r="F18" i="9" s="1"/>
  <c r="C14" i="9"/>
  <c r="E18" i="9" s="1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K29" i="8"/>
  <c r="AJ29" i="8"/>
  <c r="AI29" i="8"/>
  <c r="AH29" i="8"/>
  <c r="AG29" i="8"/>
  <c r="AG39" i="8" s="1"/>
  <c r="W51" i="8" s="1"/>
  <c r="AF29" i="8"/>
  <c r="AF39" i="8" s="1"/>
  <c r="V51" i="8" s="1"/>
  <c r="AE29" i="8"/>
  <c r="AE39" i="8" s="1"/>
  <c r="U51" i="8" s="1"/>
  <c r="AD29" i="8"/>
  <c r="AD39" i="8" s="1"/>
  <c r="T51" i="8" s="1"/>
  <c r="AC29" i="8"/>
  <c r="AB29" i="8"/>
  <c r="AA29" i="8"/>
  <c r="Z29" i="8"/>
  <c r="Y29" i="8"/>
  <c r="X29" i="8"/>
  <c r="W29" i="8"/>
  <c r="V29" i="8"/>
  <c r="R29" i="8"/>
  <c r="R39" i="8" s="1"/>
  <c r="F52" i="8" s="1"/>
  <c r="Q29" i="8"/>
  <c r="Q39" i="8" s="1"/>
  <c r="E52" i="8" s="1"/>
  <c r="P29" i="8"/>
  <c r="P39" i="8" s="1"/>
  <c r="D52" i="8" s="1"/>
  <c r="O29" i="8"/>
  <c r="O39" i="8" s="1"/>
  <c r="C52" i="8" s="1"/>
  <c r="N29" i="8"/>
  <c r="N39" i="8" s="1"/>
  <c r="F51" i="8" s="1"/>
  <c r="M29" i="8"/>
  <c r="M39" i="8" s="1"/>
  <c r="E51" i="8" s="1"/>
  <c r="L29" i="8"/>
  <c r="K29" i="8"/>
  <c r="J29" i="8"/>
  <c r="I29" i="8"/>
  <c r="E54" i="8" s="1"/>
  <c r="H29" i="8"/>
  <c r="D54" i="8" s="1"/>
  <c r="G29" i="8"/>
  <c r="C54" i="8" s="1"/>
  <c r="F29" i="8"/>
  <c r="E29" i="8"/>
  <c r="E53" i="8" s="1"/>
  <c r="D29" i="8"/>
  <c r="C29" i="8"/>
  <c r="AH15" i="7"/>
  <c r="Y25" i="7" s="1"/>
  <c r="AG15" i="7"/>
  <c r="X25" i="7" s="1"/>
  <c r="AF15" i="7"/>
  <c r="W25" i="7" s="1"/>
  <c r="AE15" i="7"/>
  <c r="V25" i="7" s="1"/>
  <c r="AD15" i="7"/>
  <c r="Y24" i="7" s="1"/>
  <c r="AC15" i="7"/>
  <c r="X24" i="7" s="1"/>
  <c r="AB15" i="7"/>
  <c r="W24" i="7" s="1"/>
  <c r="AA15" i="7"/>
  <c r="V24" i="7" s="1"/>
  <c r="Z15" i="7"/>
  <c r="Y23" i="7" s="1"/>
  <c r="Y15" i="7"/>
  <c r="X23" i="7" s="1"/>
  <c r="X15" i="7"/>
  <c r="W23" i="7" s="1"/>
  <c r="W15" i="7"/>
  <c r="V23" i="7" s="1"/>
  <c r="V15" i="7"/>
  <c r="Y22" i="7" s="1"/>
  <c r="U15" i="7"/>
  <c r="X22" i="7" s="1"/>
  <c r="T15" i="7"/>
  <c r="W22" i="7" s="1"/>
  <c r="S15" i="7"/>
  <c r="V22" i="7" s="1"/>
  <c r="Q15" i="7"/>
  <c r="G25" i="7" s="1"/>
  <c r="P15" i="7"/>
  <c r="F25" i="7" s="1"/>
  <c r="O15" i="7"/>
  <c r="E25" i="7" s="1"/>
  <c r="N15" i="7"/>
  <c r="D25" i="7" s="1"/>
  <c r="M15" i="7"/>
  <c r="G24" i="7" s="1"/>
  <c r="L15" i="7"/>
  <c r="F24" i="7" s="1"/>
  <c r="K15" i="7"/>
  <c r="E24" i="7" s="1"/>
  <c r="J15" i="7"/>
  <c r="D24" i="7" s="1"/>
  <c r="I15" i="7"/>
  <c r="G23" i="7" s="1"/>
  <c r="H15" i="7"/>
  <c r="F23" i="7" s="1"/>
  <c r="G15" i="7"/>
  <c r="E23" i="7" s="1"/>
  <c r="F15" i="7"/>
  <c r="D23" i="7" s="1"/>
  <c r="E15" i="7"/>
  <c r="G22" i="7" s="1"/>
  <c r="D15" i="7"/>
  <c r="F22" i="7" s="1"/>
  <c r="C15" i="7"/>
  <c r="E22" i="7" s="1"/>
  <c r="B15" i="7"/>
  <c r="D22" i="7" s="1"/>
  <c r="AH14" i="7"/>
  <c r="Y21" i="7" s="1"/>
  <c r="AG14" i="7"/>
  <c r="X21" i="7" s="1"/>
  <c r="AF14" i="7"/>
  <c r="W21" i="7" s="1"/>
  <c r="AE14" i="7"/>
  <c r="V21" i="7" s="1"/>
  <c r="AD14" i="7"/>
  <c r="Y20" i="7" s="1"/>
  <c r="AC14" i="7"/>
  <c r="X20" i="7" s="1"/>
  <c r="AB14" i="7"/>
  <c r="W20" i="7" s="1"/>
  <c r="AA14" i="7"/>
  <c r="V20" i="7" s="1"/>
  <c r="Z14" i="7"/>
  <c r="Y19" i="7" s="1"/>
  <c r="Y14" i="7"/>
  <c r="X19" i="7" s="1"/>
  <c r="X14" i="7"/>
  <c r="W19" i="7" s="1"/>
  <c r="W14" i="7"/>
  <c r="V19" i="7" s="1"/>
  <c r="V14" i="7"/>
  <c r="Y18" i="7" s="1"/>
  <c r="U14" i="7"/>
  <c r="X18" i="7" s="1"/>
  <c r="T14" i="7"/>
  <c r="W18" i="7" s="1"/>
  <c r="S14" i="7"/>
  <c r="V18" i="7" s="1"/>
  <c r="Q14" i="7"/>
  <c r="G21" i="7" s="1"/>
  <c r="P14" i="7"/>
  <c r="F21" i="7" s="1"/>
  <c r="O14" i="7"/>
  <c r="E21" i="7" s="1"/>
  <c r="N14" i="7"/>
  <c r="D21" i="7" s="1"/>
  <c r="M14" i="7"/>
  <c r="G20" i="7" s="1"/>
  <c r="L14" i="7"/>
  <c r="F20" i="7" s="1"/>
  <c r="K14" i="7"/>
  <c r="E20" i="7" s="1"/>
  <c r="J14" i="7"/>
  <c r="D20" i="7" s="1"/>
  <c r="I14" i="7"/>
  <c r="G19" i="7" s="1"/>
  <c r="H14" i="7"/>
  <c r="F19" i="7" s="1"/>
  <c r="G14" i="7"/>
  <c r="E19" i="7" s="1"/>
  <c r="F14" i="7"/>
  <c r="D19" i="7" s="1"/>
  <c r="E14" i="7"/>
  <c r="G18" i="7" s="1"/>
  <c r="D14" i="7"/>
  <c r="F18" i="7" s="1"/>
  <c r="C14" i="7"/>
  <c r="E18" i="7" s="1"/>
  <c r="B14" i="7"/>
  <c r="D18" i="7" s="1"/>
  <c r="U44" i="6"/>
  <c r="T44" i="6"/>
  <c r="S44" i="6"/>
  <c r="R44" i="6"/>
  <c r="P44" i="6"/>
  <c r="O44" i="6"/>
  <c r="N44" i="6"/>
  <c r="M44" i="6"/>
  <c r="U43" i="6"/>
  <c r="T43" i="6"/>
  <c r="S43" i="6"/>
  <c r="R43" i="6"/>
  <c r="P43" i="6"/>
  <c r="O43" i="6"/>
  <c r="N43" i="6"/>
  <c r="M43" i="6"/>
  <c r="U42" i="6"/>
  <c r="T42" i="6"/>
  <c r="S42" i="6"/>
  <c r="R42" i="6"/>
  <c r="P42" i="6"/>
  <c r="O42" i="6"/>
  <c r="N42" i="6"/>
  <c r="M42" i="6"/>
  <c r="U41" i="6"/>
  <c r="T41" i="6"/>
  <c r="S41" i="6"/>
  <c r="R41" i="6"/>
  <c r="P41" i="6"/>
  <c r="O41" i="6"/>
  <c r="N41" i="6"/>
  <c r="M41" i="6"/>
  <c r="U40" i="6"/>
  <c r="T40" i="6"/>
  <c r="S40" i="6"/>
  <c r="R40" i="6"/>
  <c r="P40" i="6"/>
  <c r="O40" i="6"/>
  <c r="N40" i="6"/>
  <c r="M40" i="6"/>
  <c r="U39" i="6"/>
  <c r="T39" i="6"/>
  <c r="S39" i="6"/>
  <c r="R39" i="6"/>
  <c r="P39" i="6"/>
  <c r="O39" i="6"/>
  <c r="N39" i="6"/>
  <c r="M39" i="6"/>
  <c r="U38" i="6"/>
  <c r="T38" i="6"/>
  <c r="S38" i="6"/>
  <c r="R38" i="6"/>
  <c r="P38" i="6"/>
  <c r="O38" i="6"/>
  <c r="N38" i="6"/>
  <c r="M38" i="6"/>
  <c r="U37" i="6"/>
  <c r="T37" i="6"/>
  <c r="S37" i="6"/>
  <c r="R37" i="6"/>
  <c r="P37" i="6"/>
  <c r="O37" i="6"/>
  <c r="N37" i="6"/>
  <c r="M37" i="6"/>
  <c r="U80" i="5"/>
  <c r="V80" i="5"/>
  <c r="V89" i="5" s="1"/>
  <c r="W95" i="5" s="1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U81" i="5"/>
  <c r="U89" i="5" s="1"/>
  <c r="V95" i="5" s="1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U83" i="5"/>
  <c r="V83" i="5"/>
  <c r="W83" i="5"/>
  <c r="W89" i="5" s="1"/>
  <c r="X95" i="5" s="1"/>
  <c r="X83" i="5"/>
  <c r="Y83" i="5"/>
  <c r="Z83" i="5"/>
  <c r="AA83" i="5"/>
  <c r="AB83" i="5"/>
  <c r="AC83" i="5"/>
  <c r="AD83" i="5"/>
  <c r="AE83" i="5"/>
  <c r="AF83" i="5"/>
  <c r="AG83" i="5"/>
  <c r="AH83" i="5"/>
  <c r="AI83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T81" i="5"/>
  <c r="T82" i="5"/>
  <c r="T89" i="5" s="1"/>
  <c r="U95" i="5" s="1"/>
  <c r="T83" i="5"/>
  <c r="T84" i="5"/>
  <c r="T85" i="5"/>
  <c r="T88" i="5" s="1"/>
  <c r="U91" i="5" s="1"/>
  <c r="T80" i="5"/>
  <c r="D80" i="5"/>
  <c r="E80" i="5"/>
  <c r="F80" i="5"/>
  <c r="F89" i="5" s="1"/>
  <c r="G95" i="5" s="1"/>
  <c r="G80" i="5"/>
  <c r="H80" i="5"/>
  <c r="I80" i="5"/>
  <c r="J80" i="5"/>
  <c r="K80" i="5"/>
  <c r="L80" i="5"/>
  <c r="M80" i="5"/>
  <c r="N80" i="5"/>
  <c r="O80" i="5"/>
  <c r="P80" i="5"/>
  <c r="Q80" i="5"/>
  <c r="R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D85" i="5"/>
  <c r="E85" i="5"/>
  <c r="F85" i="5"/>
  <c r="G85" i="5"/>
  <c r="H85" i="5"/>
  <c r="H89" i="5" s="1"/>
  <c r="E96" i="5" s="1"/>
  <c r="I85" i="5"/>
  <c r="J85" i="5"/>
  <c r="K85" i="5"/>
  <c r="L85" i="5"/>
  <c r="M85" i="5"/>
  <c r="N85" i="5"/>
  <c r="O85" i="5"/>
  <c r="P85" i="5"/>
  <c r="Q85" i="5"/>
  <c r="R85" i="5"/>
  <c r="C81" i="5"/>
  <c r="C82" i="5"/>
  <c r="C83" i="5"/>
  <c r="C84" i="5"/>
  <c r="C85" i="5"/>
  <c r="C80" i="5"/>
  <c r="E89" i="5"/>
  <c r="F95" i="5" s="1"/>
  <c r="D88" i="5"/>
  <c r="E91" i="5" s="1"/>
  <c r="C88" i="5"/>
  <c r="D91" i="5" s="1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T1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4" i="5"/>
  <c r="P14" i="5"/>
  <c r="P27" i="5" s="1"/>
  <c r="E37" i="5" s="1"/>
  <c r="O14" i="5"/>
  <c r="N14" i="5"/>
  <c r="N27" i="5" s="1"/>
  <c r="C37" i="5" s="1"/>
  <c r="M14" i="5"/>
  <c r="L14" i="5"/>
  <c r="K14" i="5"/>
  <c r="J14" i="5"/>
  <c r="J27" i="5" s="1"/>
  <c r="C36" i="5" s="1"/>
  <c r="I14" i="5"/>
  <c r="H14" i="5"/>
  <c r="G14" i="5"/>
  <c r="F14" i="5"/>
  <c r="E14" i="5"/>
  <c r="E27" i="5" s="1"/>
  <c r="F34" i="5" s="1"/>
  <c r="D14" i="5"/>
  <c r="C14" i="5"/>
  <c r="C27" i="5" s="1"/>
  <c r="D34" i="5" s="1"/>
  <c r="B14" i="5"/>
  <c r="B27" i="5" s="1"/>
  <c r="C34" i="5" s="1"/>
  <c r="Y12" i="5"/>
  <c r="X12" i="5"/>
  <c r="W12" i="5"/>
  <c r="V12" i="5"/>
  <c r="U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B10" i="4"/>
  <c r="B9" i="4"/>
  <c r="B32" i="1"/>
  <c r="C32" i="1"/>
  <c r="D32" i="1"/>
  <c r="E32" i="1"/>
  <c r="F32" i="1"/>
  <c r="G32" i="1"/>
  <c r="H32" i="1"/>
  <c r="I32" i="1"/>
  <c r="J32" i="1"/>
  <c r="K32" i="1"/>
  <c r="L32" i="1"/>
  <c r="M32" i="1"/>
  <c r="G39" i="1" s="1"/>
  <c r="N32" i="1"/>
  <c r="D40" i="1" s="1"/>
  <c r="O32" i="1"/>
  <c r="E40" i="1" s="1"/>
  <c r="P32" i="1"/>
  <c r="F40" i="1" s="1"/>
  <c r="Q32" i="1"/>
  <c r="G40" i="1" s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F44" i="1" s="1"/>
  <c r="Q33" i="1"/>
  <c r="G44" i="1" s="1"/>
  <c r="D37" i="1"/>
  <c r="E37" i="1"/>
  <c r="F37" i="1"/>
  <c r="G37" i="1"/>
  <c r="V37" i="1"/>
  <c r="W37" i="1"/>
  <c r="X37" i="1"/>
  <c r="Y37" i="1"/>
  <c r="D38" i="1"/>
  <c r="E38" i="1"/>
  <c r="F38" i="1"/>
  <c r="G38" i="1"/>
  <c r="V38" i="1"/>
  <c r="W38" i="1"/>
  <c r="X38" i="1"/>
  <c r="Y38" i="1"/>
  <c r="D39" i="1"/>
  <c r="E39" i="1"/>
  <c r="F39" i="1"/>
  <c r="V39" i="1"/>
  <c r="W39" i="1"/>
  <c r="X39" i="1"/>
  <c r="Y39" i="1"/>
  <c r="V40" i="1"/>
  <c r="W40" i="1"/>
  <c r="X40" i="1"/>
  <c r="Y40" i="1"/>
  <c r="D41" i="1"/>
  <c r="E41" i="1"/>
  <c r="F41" i="1"/>
  <c r="G41" i="1"/>
  <c r="V41" i="1"/>
  <c r="W41" i="1"/>
  <c r="X41" i="1"/>
  <c r="Y41" i="1"/>
  <c r="A21" i="3"/>
  <c r="U43" i="3"/>
  <c r="D43" i="3"/>
  <c r="C43" i="3"/>
  <c r="B43" i="3"/>
  <c r="U41" i="3"/>
  <c r="D41" i="3"/>
  <c r="C41" i="3"/>
  <c r="U39" i="3"/>
  <c r="D39" i="3"/>
  <c r="C39" i="3"/>
  <c r="B39" i="3"/>
  <c r="U37" i="3"/>
  <c r="D37" i="3"/>
  <c r="C37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AG21" i="3"/>
  <c r="V44" i="3" s="1"/>
  <c r="AF21" i="3"/>
  <c r="V43" i="3" s="1"/>
  <c r="AE21" i="3"/>
  <c r="V42" i="3" s="1"/>
  <c r="AD21" i="3"/>
  <c r="V41" i="3" s="1"/>
  <c r="AC21" i="3"/>
  <c r="U44" i="3" s="1"/>
  <c r="AB21" i="3"/>
  <c r="AA21" i="3"/>
  <c r="U42" i="3" s="1"/>
  <c r="Z21" i="3"/>
  <c r="Y21" i="3"/>
  <c r="T44" i="3" s="1"/>
  <c r="X21" i="3"/>
  <c r="T43" i="3" s="1"/>
  <c r="W21" i="3"/>
  <c r="T42" i="3" s="1"/>
  <c r="V21" i="3"/>
  <c r="T41" i="3" s="1"/>
  <c r="U21" i="3"/>
  <c r="S44" i="3" s="1"/>
  <c r="T21" i="3"/>
  <c r="S43" i="3" s="1"/>
  <c r="S21" i="3"/>
  <c r="S42" i="3" s="1"/>
  <c r="R21" i="3"/>
  <c r="S41" i="3" s="1"/>
  <c r="P21" i="3"/>
  <c r="E44" i="3" s="1"/>
  <c r="O21" i="3"/>
  <c r="E43" i="3" s="1"/>
  <c r="N21" i="3"/>
  <c r="E42" i="3" s="1"/>
  <c r="M21" i="3"/>
  <c r="E41" i="3" s="1"/>
  <c r="L21" i="3"/>
  <c r="D44" i="3" s="1"/>
  <c r="K21" i="3"/>
  <c r="J21" i="3"/>
  <c r="D42" i="3" s="1"/>
  <c r="I21" i="3"/>
  <c r="H21" i="3"/>
  <c r="C44" i="3" s="1"/>
  <c r="G21" i="3"/>
  <c r="F21" i="3"/>
  <c r="C42" i="3" s="1"/>
  <c r="E21" i="3"/>
  <c r="D21" i="3"/>
  <c r="B44" i="3" s="1"/>
  <c r="C21" i="3"/>
  <c r="B21" i="3"/>
  <c r="B42" i="3" s="1"/>
  <c r="B41" i="3"/>
  <c r="B8" i="2"/>
  <c r="D12" i="2"/>
  <c r="E12" i="2"/>
  <c r="F12" i="2"/>
  <c r="D13" i="2"/>
  <c r="E13" i="2"/>
  <c r="F13" i="2"/>
  <c r="D14" i="2"/>
  <c r="E14" i="2"/>
  <c r="F14" i="2"/>
  <c r="D15" i="2"/>
  <c r="E15" i="2"/>
  <c r="F15" i="2"/>
  <c r="C15" i="2"/>
  <c r="C14" i="2"/>
  <c r="C13" i="2"/>
  <c r="C12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B9" i="2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B64" i="1"/>
  <c r="B65" i="1"/>
  <c r="E42" i="1"/>
  <c r="Y44" i="1"/>
  <c r="X44" i="1"/>
  <c r="W44" i="1"/>
  <c r="V44" i="1"/>
  <c r="Y43" i="1"/>
  <c r="X43" i="1"/>
  <c r="W43" i="1"/>
  <c r="V43" i="1"/>
  <c r="Y42" i="1"/>
  <c r="X42" i="1"/>
  <c r="W42" i="1"/>
  <c r="V42" i="1"/>
  <c r="E44" i="1"/>
  <c r="D44" i="1"/>
  <c r="G43" i="1"/>
  <c r="F43" i="1"/>
  <c r="E43" i="1"/>
  <c r="D43" i="1"/>
  <c r="G42" i="1"/>
  <c r="F42" i="1"/>
  <c r="D42" i="1"/>
  <c r="C53" i="8" l="1"/>
  <c r="X39" i="8"/>
  <c r="V49" i="8" s="1"/>
  <c r="F53" i="8"/>
  <c r="E55" i="8"/>
  <c r="E39" i="8"/>
  <c r="E49" i="8" s="1"/>
  <c r="W39" i="8"/>
  <c r="U49" i="8" s="1"/>
  <c r="D53" i="8"/>
  <c r="F54" i="8"/>
  <c r="K39" i="8"/>
  <c r="C51" i="8" s="1"/>
  <c r="L39" i="8"/>
  <c r="D51" i="8" s="1"/>
  <c r="V53" i="8"/>
  <c r="C39" i="8"/>
  <c r="C49" i="8" s="1"/>
  <c r="V39" i="8"/>
  <c r="T49" i="8" s="1"/>
  <c r="C55" i="8"/>
  <c r="F39" i="8"/>
  <c r="F49" i="8" s="1"/>
  <c r="Y39" i="8"/>
  <c r="W49" i="8" s="1"/>
  <c r="F55" i="8"/>
  <c r="G39" i="8"/>
  <c r="C50" i="8" s="1"/>
  <c r="Z39" i="8"/>
  <c r="T50" i="8" s="1"/>
  <c r="T55" i="8"/>
  <c r="D55" i="8"/>
  <c r="H39" i="8"/>
  <c r="D50" i="8" s="1"/>
  <c r="AA39" i="8"/>
  <c r="U50" i="8" s="1"/>
  <c r="U55" i="8"/>
  <c r="I39" i="8"/>
  <c r="E50" i="8" s="1"/>
  <c r="AB39" i="8"/>
  <c r="V50" i="8" s="1"/>
  <c r="V55" i="8"/>
  <c r="J39" i="8"/>
  <c r="F50" i="8" s="1"/>
  <c r="AC39" i="8"/>
  <c r="W50" i="8" s="1"/>
  <c r="W55" i="8"/>
  <c r="C56" i="8"/>
  <c r="D56" i="8"/>
  <c r="E56" i="8"/>
  <c r="D39" i="8"/>
  <c r="D49" i="8" s="1"/>
  <c r="F56" i="8"/>
  <c r="AH39" i="8"/>
  <c r="T52" i="8" s="1"/>
  <c r="AI39" i="8"/>
  <c r="U52" i="8" s="1"/>
  <c r="AJ39" i="8"/>
  <c r="V52" i="8" s="1"/>
  <c r="AK39" i="8"/>
  <c r="W52" i="8" s="1"/>
  <c r="V88" i="5"/>
  <c r="W91" i="5" s="1"/>
  <c r="Q89" i="5"/>
  <c r="F98" i="5" s="1"/>
  <c r="Q88" i="5"/>
  <c r="F94" i="5" s="1"/>
  <c r="AG89" i="5"/>
  <c r="V98" i="5" s="1"/>
  <c r="AG88" i="5"/>
  <c r="V94" i="5" s="1"/>
  <c r="AF89" i="5"/>
  <c r="U98" i="5" s="1"/>
  <c r="AF88" i="5"/>
  <c r="U94" i="5" s="1"/>
  <c r="R89" i="5"/>
  <c r="G98" i="5" s="1"/>
  <c r="R88" i="5"/>
  <c r="G94" i="5" s="1"/>
  <c r="AH89" i="5"/>
  <c r="W98" i="5" s="1"/>
  <c r="AH88" i="5"/>
  <c r="W94" i="5" s="1"/>
  <c r="AI89" i="5"/>
  <c r="X98" i="5" s="1"/>
  <c r="AI88" i="5"/>
  <c r="X94" i="5" s="1"/>
  <c r="G89" i="5"/>
  <c r="D96" i="5" s="1"/>
  <c r="G88" i="5"/>
  <c r="D92" i="5" s="1"/>
  <c r="X89" i="5"/>
  <c r="U96" i="5" s="1"/>
  <c r="X88" i="5"/>
  <c r="U92" i="5" s="1"/>
  <c r="P89" i="5"/>
  <c r="E98" i="5" s="1"/>
  <c r="P88" i="5"/>
  <c r="E94" i="5" s="1"/>
  <c r="I89" i="5"/>
  <c r="F96" i="5" s="1"/>
  <c r="I88" i="5"/>
  <c r="F92" i="5" s="1"/>
  <c r="Y89" i="5"/>
  <c r="V96" i="5" s="1"/>
  <c r="Y88" i="5"/>
  <c r="V92" i="5" s="1"/>
  <c r="N89" i="5"/>
  <c r="G97" i="5" s="1"/>
  <c r="N88" i="5"/>
  <c r="G93" i="5" s="1"/>
  <c r="AD89" i="5"/>
  <c r="W97" i="5" s="1"/>
  <c r="AD88" i="5"/>
  <c r="W93" i="5" s="1"/>
  <c r="AE89" i="5"/>
  <c r="X97" i="5" s="1"/>
  <c r="AE88" i="5"/>
  <c r="X93" i="5" s="1"/>
  <c r="J89" i="5"/>
  <c r="G96" i="5" s="1"/>
  <c r="J88" i="5"/>
  <c r="G92" i="5" s="1"/>
  <c r="Z89" i="5"/>
  <c r="W96" i="5" s="1"/>
  <c r="Z88" i="5"/>
  <c r="W92" i="5" s="1"/>
  <c r="K89" i="5"/>
  <c r="D97" i="5" s="1"/>
  <c r="K88" i="5"/>
  <c r="D93" i="5" s="1"/>
  <c r="AA89" i="5"/>
  <c r="X96" i="5" s="1"/>
  <c r="AA88" i="5"/>
  <c r="X92" i="5" s="1"/>
  <c r="L89" i="5"/>
  <c r="E97" i="5" s="1"/>
  <c r="L88" i="5"/>
  <c r="E93" i="5" s="1"/>
  <c r="AB89" i="5"/>
  <c r="U97" i="5" s="1"/>
  <c r="AB88" i="5"/>
  <c r="U93" i="5" s="1"/>
  <c r="O89" i="5"/>
  <c r="D98" i="5" s="1"/>
  <c r="O88" i="5"/>
  <c r="D94" i="5" s="1"/>
  <c r="M89" i="5"/>
  <c r="F97" i="5" s="1"/>
  <c r="M88" i="5"/>
  <c r="F93" i="5" s="1"/>
  <c r="AC89" i="5"/>
  <c r="V97" i="5" s="1"/>
  <c r="AC88" i="5"/>
  <c r="V93" i="5" s="1"/>
  <c r="C89" i="5"/>
  <c r="D95" i="5" s="1"/>
  <c r="D89" i="5"/>
  <c r="E95" i="5" s="1"/>
  <c r="F88" i="5"/>
  <c r="G91" i="5" s="1"/>
  <c r="W88" i="5"/>
  <c r="X91" i="5" s="1"/>
  <c r="H88" i="5"/>
  <c r="E92" i="5" s="1"/>
  <c r="E88" i="5"/>
  <c r="F91" i="5" s="1"/>
  <c r="U88" i="5"/>
  <c r="V91" i="5" s="1"/>
  <c r="D27" i="5"/>
  <c r="E34" i="5" s="1"/>
  <c r="I27" i="5"/>
  <c r="F35" i="5" s="1"/>
  <c r="O27" i="5"/>
  <c r="D37" i="5" s="1"/>
  <c r="Q27" i="5"/>
  <c r="F37" i="5" s="1"/>
  <c r="K27" i="5"/>
  <c r="D36" i="5" s="1"/>
  <c r="L27" i="5"/>
  <c r="E36" i="5" s="1"/>
  <c r="M27" i="5"/>
  <c r="F36" i="5" s="1"/>
  <c r="F27" i="5"/>
  <c r="C35" i="5" s="1"/>
  <c r="P26" i="5"/>
  <c r="E33" i="5" s="1"/>
  <c r="G27" i="5"/>
  <c r="D35" i="5" s="1"/>
  <c r="H27" i="5"/>
  <c r="E35" i="5" s="1"/>
  <c r="B26" i="5"/>
  <c r="C30" i="5" s="1"/>
  <c r="C26" i="5"/>
  <c r="D30" i="5" s="1"/>
  <c r="D26" i="5"/>
  <c r="E30" i="5" s="1"/>
  <c r="E26" i="5"/>
  <c r="F30" i="5" s="1"/>
  <c r="F26" i="5"/>
  <c r="C31" i="5" s="1"/>
  <c r="G26" i="5"/>
  <c r="D31" i="5" s="1"/>
  <c r="H26" i="5"/>
  <c r="E31" i="5" s="1"/>
  <c r="I26" i="5"/>
  <c r="F31" i="5" s="1"/>
  <c r="J26" i="5"/>
  <c r="C32" i="5" s="1"/>
  <c r="K26" i="5"/>
  <c r="D32" i="5" s="1"/>
  <c r="L26" i="5"/>
  <c r="E32" i="5" s="1"/>
  <c r="M26" i="5"/>
  <c r="F32" i="5" s="1"/>
  <c r="N26" i="5"/>
  <c r="C33" i="5" s="1"/>
  <c r="O26" i="5"/>
  <c r="D33" i="5" s="1"/>
  <c r="Q26" i="5"/>
  <c r="F33" i="5" s="1"/>
  <c r="E37" i="3"/>
  <c r="E39" i="3"/>
  <c r="S37" i="3"/>
  <c r="S39" i="3"/>
  <c r="T37" i="3"/>
  <c r="T39" i="3"/>
  <c r="B37" i="3"/>
  <c r="V37" i="3"/>
  <c r="V39" i="3"/>
  <c r="B38" i="3"/>
  <c r="B40" i="3"/>
  <c r="C38" i="3"/>
  <c r="C40" i="3"/>
  <c r="D38" i="3"/>
  <c r="D40" i="3"/>
  <c r="E38" i="3"/>
  <c r="E40" i="3"/>
  <c r="S38" i="3"/>
  <c r="S40" i="3"/>
  <c r="T38" i="3"/>
  <c r="T40" i="3"/>
  <c r="U38" i="3"/>
  <c r="U40" i="3"/>
  <c r="V38" i="3"/>
  <c r="V40" i="3"/>
  <c r="U53" i="8" l="1"/>
  <c r="V54" i="8"/>
  <c r="T53" i="8"/>
  <c r="W56" i="8"/>
  <c r="V56" i="8"/>
  <c r="W54" i="8"/>
  <c r="U54" i="8"/>
  <c r="T54" i="8"/>
  <c r="W53" i="8"/>
  <c r="U56" i="8"/>
  <c r="T56" i="8"/>
</calcChain>
</file>

<file path=xl/sharedStrings.xml><?xml version="1.0" encoding="utf-8"?>
<sst xmlns="http://schemas.openxmlformats.org/spreadsheetml/2006/main" count="973" uniqueCount="196">
  <si>
    <t>W0</t>
  </si>
  <si>
    <t>W50</t>
  </si>
  <si>
    <t>W100</t>
  </si>
  <si>
    <t>W200</t>
  </si>
  <si>
    <t>WT0</t>
  </si>
  <si>
    <t>WT50</t>
  </si>
  <si>
    <t>WT100</t>
  </si>
  <si>
    <t>WT200</t>
  </si>
  <si>
    <t>WM0</t>
  </si>
  <si>
    <t>WM50</t>
  </si>
  <si>
    <t>WM100</t>
  </si>
  <si>
    <t>WM200</t>
  </si>
  <si>
    <t>WTM0</t>
  </si>
  <si>
    <t>WTM50</t>
  </si>
  <si>
    <t>WTM100</t>
  </si>
  <si>
    <t>WTM200</t>
  </si>
  <si>
    <t>SD</t>
  </si>
  <si>
    <t>W</t>
  </si>
  <si>
    <t>W+T</t>
  </si>
  <si>
    <t>W+MET</t>
  </si>
  <si>
    <t>W+T+MET</t>
  </si>
  <si>
    <t>nr dish</t>
  </si>
  <si>
    <t>seedling vigor index (SVI) = [root length + shoot length] × % seed germination</t>
  </si>
  <si>
    <t>SVI</t>
  </si>
  <si>
    <t>Raw Data (652)</t>
  </si>
  <si>
    <t>Raw Data (665)</t>
  </si>
  <si>
    <t>biomass</t>
  </si>
  <si>
    <t>chlorofil a</t>
  </si>
  <si>
    <t>chlorofil b</t>
  </si>
  <si>
    <t xml:space="preserve">mean </t>
  </si>
  <si>
    <t>liscie</t>
  </si>
  <si>
    <t>shoots RWC</t>
  </si>
  <si>
    <t>Roots RWC</t>
  </si>
  <si>
    <t>mean from dish</t>
  </si>
  <si>
    <t>mean</t>
  </si>
  <si>
    <t>RWC (%)</t>
  </si>
  <si>
    <t>mean root</t>
  </si>
  <si>
    <t>mean shoot</t>
  </si>
  <si>
    <t>shoots length [cm]</t>
  </si>
  <si>
    <t>Roots [cm]</t>
  </si>
  <si>
    <t>DW shoot [g]</t>
  </si>
  <si>
    <t>DW root [g]</t>
  </si>
  <si>
    <t>Absorbance 652 nm</t>
  </si>
  <si>
    <t>Absorbance 665 nm</t>
  </si>
  <si>
    <t>100ul na plytkę</t>
  </si>
  <si>
    <t>1ug</t>
  </si>
  <si>
    <t>2ug</t>
  </si>
  <si>
    <t>5ug</t>
  </si>
  <si>
    <t>10ug</t>
  </si>
  <si>
    <t>20ug</t>
  </si>
  <si>
    <t>A</t>
  </si>
  <si>
    <t>mg</t>
  </si>
  <si>
    <t>ug Evans blue</t>
  </si>
  <si>
    <t>Exposure to metolachlor increased Evans blue uptake, indicating enhanced membrane permeability and cell damage due to lipid metabolism disruption and oxidative stress.</t>
  </si>
  <si>
    <t>TBARS</t>
  </si>
  <si>
    <t>k L</t>
  </si>
  <si>
    <t>50 L</t>
  </si>
  <si>
    <t>100 L</t>
  </si>
  <si>
    <t>200 L</t>
  </si>
  <si>
    <t>Tr  L</t>
  </si>
  <si>
    <t>Tr50 L</t>
  </si>
  <si>
    <t>Tr100 L</t>
  </si>
  <si>
    <t>Tr200 L</t>
  </si>
  <si>
    <t>M L</t>
  </si>
  <si>
    <t>M50 L</t>
  </si>
  <si>
    <t>M100 L</t>
  </si>
  <si>
    <t>M200 L</t>
  </si>
  <si>
    <t>MTr  L</t>
  </si>
  <si>
    <t>MTr50 L</t>
  </si>
  <si>
    <t>MTr100 L</t>
  </si>
  <si>
    <t>MTr200 L</t>
  </si>
  <si>
    <t>k K</t>
  </si>
  <si>
    <t>50 K</t>
  </si>
  <si>
    <t>100 K</t>
  </si>
  <si>
    <t>200 K</t>
  </si>
  <si>
    <t>Tr K</t>
  </si>
  <si>
    <t>Tr 50K</t>
  </si>
  <si>
    <t>Tr 100K</t>
  </si>
  <si>
    <t>Tr 200K</t>
  </si>
  <si>
    <t>M K</t>
  </si>
  <si>
    <t>M50 K</t>
  </si>
  <si>
    <t>M100 K</t>
  </si>
  <si>
    <t>M200 K</t>
  </si>
  <si>
    <t>MTr K</t>
  </si>
  <si>
    <t>MTr 50K</t>
  </si>
  <si>
    <t>MTr 100K</t>
  </si>
  <si>
    <t>MTr 200K</t>
  </si>
  <si>
    <t> </t>
  </si>
  <si>
    <t>dt = 0,521</t>
  </si>
  <si>
    <t>normal K-S test</t>
  </si>
  <si>
    <t>na bialko</t>
  </si>
  <si>
    <t>odch</t>
  </si>
  <si>
    <t>protein [g]</t>
  </si>
  <si>
    <t>roots</t>
  </si>
  <si>
    <t>shoots</t>
  </si>
  <si>
    <t>Abs 530nm</t>
  </si>
  <si>
    <t>Abs 600 nm</t>
  </si>
  <si>
    <t>WT</t>
  </si>
  <si>
    <t>WM</t>
  </si>
  <si>
    <t>WTM</t>
  </si>
  <si>
    <t>TPC/g biomasy</t>
  </si>
  <si>
    <t>PBAT mg</t>
  </si>
  <si>
    <t>TPC µg/ml/g biomas</t>
  </si>
  <si>
    <t>test K-S</t>
  </si>
  <si>
    <t>Dt=0.565</t>
  </si>
  <si>
    <t>U/ml</t>
  </si>
  <si>
    <t>inh</t>
  </si>
  <si>
    <t>inh-34,967/4,8093</t>
  </si>
  <si>
    <t>(bl1-bl3) - (pr-bl2)/ (bl1-bl3)</t>
  </si>
  <si>
    <t>U/g protein</t>
  </si>
  <si>
    <t>/1000 =U/ml/mg protein</t>
  </si>
  <si>
    <t>bl1</t>
  </si>
  <si>
    <t>bl2 l</t>
  </si>
  <si>
    <t xml:space="preserve">bl2 k </t>
  </si>
  <si>
    <t>bl3</t>
  </si>
  <si>
    <t>(bl1-bl3)</t>
  </si>
  <si>
    <t>dt=0,410</t>
  </si>
  <si>
    <t>korzen</t>
  </si>
  <si>
    <t>Shoot</t>
  </si>
  <si>
    <t>Root</t>
  </si>
  <si>
    <t xml:space="preserve">0 mg </t>
  </si>
  <si>
    <t>50 mg</t>
  </si>
  <si>
    <t>100 mg</t>
  </si>
  <si>
    <t>200 mg</t>
  </si>
  <si>
    <t>Alanine</t>
  </si>
  <si>
    <t>Glutamate</t>
  </si>
  <si>
    <t>Hydroxyproline/Leucine</t>
  </si>
  <si>
    <t>Lysine</t>
  </si>
  <si>
    <t>Tryptophan</t>
  </si>
  <si>
    <t>O-Phosphocholine</t>
  </si>
  <si>
    <t>Proline</t>
  </si>
  <si>
    <t>Phenylalanine</t>
  </si>
  <si>
    <t>LPE 16;0</t>
  </si>
  <si>
    <t>LPE 18;2</t>
  </si>
  <si>
    <t>LPE18:1</t>
  </si>
  <si>
    <t>LPC 16;0</t>
  </si>
  <si>
    <t>LPC 18;3</t>
  </si>
  <si>
    <t>LPC 18;2</t>
  </si>
  <si>
    <t>LPC18:1</t>
  </si>
  <si>
    <t>LPC 18;0</t>
  </si>
  <si>
    <t>PA 16;0 18;2</t>
  </si>
  <si>
    <t>PA 16;0 18;1</t>
  </si>
  <si>
    <t>PE 16;1 16;1</t>
  </si>
  <si>
    <t>PE 16:0 16:1</t>
  </si>
  <si>
    <t>PE 16:0 16:0</t>
  </si>
  <si>
    <t>PE 16;1 18;2</t>
  </si>
  <si>
    <t>PE 16;0 18;3</t>
  </si>
  <si>
    <t>PE 18:1 16:1</t>
  </si>
  <si>
    <t>PE 16;0 18;2</t>
  </si>
  <si>
    <t>PE 16;0 18;1</t>
  </si>
  <si>
    <t>PG 16:1 16:1</t>
  </si>
  <si>
    <t>PG 16:0 16:1</t>
  </si>
  <si>
    <t>PG 16:0 16:0</t>
  </si>
  <si>
    <t>PE 18;3 18;3</t>
  </si>
  <si>
    <t>PE 18;3 18;2</t>
  </si>
  <si>
    <t>PE 18;2 18;2</t>
  </si>
  <si>
    <t>PE 18;3 18;1</t>
  </si>
  <si>
    <t>PE 18;2 18;1</t>
  </si>
  <si>
    <t>PE 18;1 18;1</t>
  </si>
  <si>
    <t>PG 18:1 16:1</t>
  </si>
  <si>
    <t>PG 16;0 18;2</t>
  </si>
  <si>
    <t>PG 16;0 18;1</t>
  </si>
  <si>
    <t>PG 18;1 18;1</t>
  </si>
  <si>
    <t>PS 18;2 18;2</t>
  </si>
  <si>
    <t>PC 16;0 18;3</t>
  </si>
  <si>
    <t>PC 16;0 18;2</t>
  </si>
  <si>
    <t>PC 18;3 18;3</t>
  </si>
  <si>
    <t>PC 18;3 18;2</t>
  </si>
  <si>
    <t>PC 18;2 18;2</t>
  </si>
  <si>
    <t>PC 18;3 18;1</t>
  </si>
  <si>
    <t>PC 18;2 18;1</t>
  </si>
  <si>
    <t>PC 18;0 18;2</t>
  </si>
  <si>
    <t>PC 18;1 18;1</t>
  </si>
  <si>
    <t>PI 16;0 18;2</t>
  </si>
  <si>
    <t>PI 16;0 18;1</t>
  </si>
  <si>
    <t>lipids shoots</t>
  </si>
  <si>
    <t>lipids roots</t>
  </si>
  <si>
    <t>Phospholipid modification markers in shoot</t>
  </si>
  <si>
    <t xml:space="preserve">Phospholipid modification markers in roots </t>
  </si>
  <si>
    <t>DBI</t>
  </si>
  <si>
    <t>PC/PE</t>
  </si>
  <si>
    <t>LPE/PE</t>
  </si>
  <si>
    <t>LPC/PC</t>
  </si>
  <si>
    <t>mg protein</t>
  </si>
  <si>
    <t>delta A (0 - 60 s) /0.1/biomas</t>
  </si>
  <si>
    <t>delta A</t>
  </si>
  <si>
    <t>g</t>
  </si>
  <si>
    <t>shoot</t>
  </si>
  <si>
    <t>root</t>
  </si>
  <si>
    <t>extraction coefficient fot shoot</t>
  </si>
  <si>
    <t>extraction coefficient for root</t>
  </si>
  <si>
    <t>biomas [g]</t>
  </si>
  <si>
    <t>=A*196,4-47,091'</t>
  </si>
  <si>
    <t>TPC mg/ml=A*196,4-47,091'</t>
  </si>
  <si>
    <t>TPC / Extraction coefficien / biomas [g]= TPC ug/ml/g bioas</t>
  </si>
  <si>
    <t>RWC (%) = [(W − DW)/(TW − DW)] ×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</si>
</sst>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 tint="0.499984740745262"/>
      <name val="Calibri"/>
      <family val="2"/>
    </font>
    <font>
      <sz val="10"/>
      <color theme="1"/>
      <name val="Source Sans Pro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ED7D31"/>
      <name val="Calibri"/>
      <family val="2"/>
    </font>
    <font>
      <sz val="11"/>
      <color theme="2" tint="-0.499984740745262"/>
      <name val="Calibri"/>
      <family val="2"/>
      <scheme val="minor"/>
    </font>
    <font>
      <sz val="12"/>
      <color theme="1"/>
      <name val="Aptos"/>
      <family val="2"/>
    </font>
    <font>
      <sz val="11"/>
      <color rgb="FFC65911"/>
      <name val="Calibri"/>
      <family val="2"/>
    </font>
    <font>
      <sz val="11"/>
      <color theme="5" tint="-0.249977111117893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theme="6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757171"/>
      <name val="Calibri"/>
      <family val="2"/>
    </font>
    <font>
      <sz val="11"/>
      <color theme="6"/>
      <name val="Calibri"/>
      <family val="2"/>
    </font>
    <font>
      <sz val="10"/>
      <color theme="6"/>
      <name val="Arial"/>
      <family val="2"/>
      <charset val="204"/>
    </font>
    <font>
      <b/>
      <sz val="12"/>
      <color theme="6"/>
      <name val="Calibri"/>
      <family val="2"/>
      <charset val="204"/>
    </font>
    <font>
      <b/>
      <sz val="11"/>
      <color theme="6"/>
      <name val="Calibri"/>
      <family val="2"/>
      <charset val="204"/>
    </font>
    <font>
      <b/>
      <sz val="10"/>
      <color theme="6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3A3838"/>
      <name val="Calibri"/>
      <family val="2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6"/>
      <name val="Calibri"/>
      <family val="2"/>
      <charset val="204"/>
    </font>
    <font>
      <sz val="11"/>
      <color rgb="FF000000"/>
      <name val="Calibri"/>
      <family val="2"/>
      <charset val="238"/>
      <scheme val="minor"/>
    </font>
    <font>
      <sz val="11"/>
      <color rgb="FF000000"/>
      <name val="Aptos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EA72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0">
    <xf numFmtId="0" fontId="0" fillId="0" borderId="0" xfId="0"/>
    <xf numFmtId="0" fontId="0" fillId="2" borderId="0" xfId="0" applyFill="1"/>
    <xf numFmtId="0" fontId="0" fillId="4" borderId="0" xfId="0" applyFill="1"/>
    <xf numFmtId="164" fontId="1" fillId="2" borderId="0" xfId="0" applyNumberFormat="1" applyFont="1" applyFill="1"/>
    <xf numFmtId="164" fontId="0" fillId="0" borderId="0" xfId="0" applyNumberFormat="1"/>
    <xf numFmtId="1" fontId="4" fillId="5" borderId="0" xfId="1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right" vertical="center"/>
    </xf>
    <xf numFmtId="1" fontId="4" fillId="6" borderId="0" xfId="1" applyNumberFormat="1" applyFont="1" applyFill="1" applyAlignment="1">
      <alignment horizontal="right" vertical="center"/>
    </xf>
    <xf numFmtId="1" fontId="4" fillId="7" borderId="0" xfId="1" applyNumberFormat="1" applyFont="1" applyFill="1" applyAlignment="1">
      <alignment horizontal="right" vertical="center"/>
    </xf>
    <xf numFmtId="1" fontId="4" fillId="8" borderId="0" xfId="1" applyNumberFormat="1" applyFont="1" applyFill="1" applyAlignment="1">
      <alignment horizontal="right" vertical="center"/>
    </xf>
    <xf numFmtId="0" fontId="5" fillId="0" borderId="0" xfId="0" applyFont="1"/>
    <xf numFmtId="0" fontId="6" fillId="9" borderId="0" xfId="0" applyFont="1" applyFill="1"/>
    <xf numFmtId="0" fontId="6" fillId="0" borderId="0" xfId="0" applyFont="1"/>
    <xf numFmtId="0" fontId="0" fillId="10" borderId="0" xfId="0" applyFill="1"/>
    <xf numFmtId="0" fontId="1" fillId="0" borderId="0" xfId="0" applyFont="1"/>
    <xf numFmtId="0" fontId="7" fillId="0" borderId="0" xfId="0" applyFont="1"/>
    <xf numFmtId="2" fontId="8" fillId="0" borderId="0" xfId="0" applyNumberFormat="1" applyFont="1"/>
    <xf numFmtId="0" fontId="9" fillId="0" borderId="0" xfId="0" applyFont="1"/>
    <xf numFmtId="2" fontId="0" fillId="0" borderId="0" xfId="0" applyNumberFormat="1"/>
    <xf numFmtId="0" fontId="6" fillId="11" borderId="0" xfId="0" applyFont="1" applyFill="1"/>
    <xf numFmtId="0" fontId="5" fillId="12" borderId="0" xfId="0" applyFont="1" applyFill="1"/>
    <xf numFmtId="0" fontId="6" fillId="13" borderId="0" xfId="0" applyFont="1" applyFill="1"/>
    <xf numFmtId="0" fontId="0" fillId="0" borderId="0" xfId="0" applyFill="1"/>
    <xf numFmtId="0" fontId="5" fillId="0" borderId="0" xfId="0" applyFont="1" applyFill="1"/>
    <xf numFmtId="165" fontId="1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 applyFill="1"/>
    <xf numFmtId="165" fontId="0" fillId="0" borderId="0" xfId="0" applyNumberFormat="1" applyFill="1"/>
    <xf numFmtId="0" fontId="2" fillId="0" borderId="0" xfId="0" applyFont="1" applyFill="1"/>
    <xf numFmtId="164" fontId="1" fillId="0" borderId="0" xfId="0" applyNumberFormat="1" applyFont="1" applyFill="1"/>
    <xf numFmtId="0" fontId="6" fillId="0" borderId="0" xfId="0" applyFont="1" applyFill="1"/>
    <xf numFmtId="0" fontId="5" fillId="0" borderId="0" xfId="0" applyFont="1" applyFill="1" applyBorder="1"/>
    <xf numFmtId="165" fontId="1" fillId="8" borderId="0" xfId="0" applyNumberFormat="1" applyFont="1" applyFill="1"/>
    <xf numFmtId="164" fontId="1" fillId="0" borderId="0" xfId="0" applyNumberFormat="1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14" borderId="0" xfId="0" applyFill="1"/>
    <xf numFmtId="0" fontId="5" fillId="15" borderId="0" xfId="0" applyFont="1" applyFill="1"/>
    <xf numFmtId="0" fontId="10" fillId="0" borderId="0" xfId="0" applyFont="1"/>
    <xf numFmtId="0" fontId="11" fillId="0" borderId="0" xfId="0" applyFont="1"/>
    <xf numFmtId="0" fontId="0" fillId="16" borderId="0" xfId="0" applyFill="1"/>
    <xf numFmtId="0" fontId="12" fillId="0" borderId="0" xfId="0" applyFont="1"/>
    <xf numFmtId="0" fontId="12" fillId="17" borderId="0" xfId="0" applyFont="1" applyFill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3" fillId="6" borderId="0" xfId="0" applyFont="1" applyFill="1"/>
    <xf numFmtId="0" fontId="12" fillId="6" borderId="0" xfId="0" applyFont="1" applyFill="1"/>
    <xf numFmtId="0" fontId="12" fillId="18" borderId="0" xfId="0" applyFont="1" applyFill="1"/>
    <xf numFmtId="0" fontId="13" fillId="18" borderId="0" xfId="0" applyFont="1" applyFill="1"/>
    <xf numFmtId="0" fontId="12" fillId="18" borderId="0" xfId="0" applyFont="1" applyFill="1" applyAlignment="1">
      <alignment horizontal="right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/>
    <xf numFmtId="2" fontId="5" fillId="19" borderId="0" xfId="0" applyNumberFormat="1" applyFont="1" applyFill="1"/>
    <xf numFmtId="0" fontId="15" fillId="0" borderId="0" xfId="0" applyFont="1"/>
    <xf numFmtId="0" fontId="16" fillId="0" borderId="0" xfId="0" applyFont="1"/>
    <xf numFmtId="0" fontId="0" fillId="0" borderId="0" xfId="0" applyBorder="1"/>
    <xf numFmtId="0" fontId="17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/>
    <xf numFmtId="165" fontId="6" fillId="0" borderId="0" xfId="0" applyNumberFormat="1" applyFont="1" applyFill="1"/>
    <xf numFmtId="0" fontId="0" fillId="6" borderId="0" xfId="0" applyFill="1"/>
    <xf numFmtId="0" fontId="12" fillId="21" borderId="5" xfId="0" applyFont="1" applyFill="1" applyBorder="1"/>
    <xf numFmtId="0" fontId="12" fillId="21" borderId="0" xfId="0" applyFont="1" applyFill="1"/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8" fillId="0" borderId="0" xfId="0" applyFont="1"/>
    <xf numFmtId="0" fontId="0" fillId="12" borderId="0" xfId="0" applyFill="1"/>
    <xf numFmtId="0" fontId="19" fillId="10" borderId="0" xfId="0" applyFont="1" applyFill="1"/>
    <xf numFmtId="0" fontId="15" fillId="10" borderId="0" xfId="0" applyFont="1" applyFill="1"/>
    <xf numFmtId="0" fontId="12" fillId="0" borderId="0" xfId="0" applyFont="1" applyBorder="1" applyAlignment="1">
      <alignment horizontal="right"/>
    </xf>
    <xf numFmtId="0" fontId="0" fillId="10" borderId="0" xfId="0" applyFill="1" applyBorder="1"/>
    <xf numFmtId="0" fontId="20" fillId="2" borderId="0" xfId="0" applyFont="1" applyFill="1"/>
    <xf numFmtId="0" fontId="21" fillId="2" borderId="0" xfId="0" applyFont="1" applyFill="1"/>
    <xf numFmtId="0" fontId="20" fillId="14" borderId="0" xfId="0" applyFont="1" applyFill="1"/>
    <xf numFmtId="0" fontId="0" fillId="22" borderId="0" xfId="0" applyFill="1"/>
    <xf numFmtId="0" fontId="0" fillId="0" borderId="2" xfId="0" applyBorder="1"/>
    <xf numFmtId="0" fontId="2" fillId="10" borderId="0" xfId="0" applyFont="1" applyFill="1"/>
    <xf numFmtId="0" fontId="22" fillId="10" borderId="0" xfId="0" applyFont="1" applyFill="1"/>
    <xf numFmtId="0" fontId="22" fillId="10" borderId="2" xfId="0" applyFont="1" applyFill="1" applyBorder="1"/>
    <xf numFmtId="0" fontId="20" fillId="2" borderId="2" xfId="0" applyFont="1" applyFill="1" applyBorder="1"/>
    <xf numFmtId="0" fontId="20" fillId="14" borderId="2" xfId="0" applyFont="1" applyFill="1" applyBorder="1"/>
    <xf numFmtId="0" fontId="15" fillId="0" borderId="2" xfId="0" applyFont="1" applyBorder="1"/>
    <xf numFmtId="0" fontId="23" fillId="0" borderId="0" xfId="0" applyFont="1"/>
    <xf numFmtId="0" fontId="5" fillId="23" borderId="0" xfId="0" applyFont="1" applyFill="1"/>
    <xf numFmtId="0" fontId="5" fillId="21" borderId="0" xfId="0" applyFont="1" applyFill="1"/>
    <xf numFmtId="2" fontId="12" fillId="21" borderId="5" xfId="0" applyNumberFormat="1" applyFont="1" applyFill="1" applyBorder="1"/>
    <xf numFmtId="2" fontId="12" fillId="21" borderId="0" xfId="0" applyNumberFormat="1" applyFont="1" applyFill="1"/>
    <xf numFmtId="2" fontId="24" fillId="0" borderId="0" xfId="0" applyNumberFormat="1" applyFont="1"/>
    <xf numFmtId="0" fontId="12" fillId="21" borderId="1" xfId="0" applyFont="1" applyFill="1" applyBorder="1"/>
    <xf numFmtId="0" fontId="25" fillId="24" borderId="0" xfId="0" applyFont="1" applyFill="1"/>
    <xf numFmtId="0" fontId="21" fillId="24" borderId="0" xfId="0" applyFont="1" applyFill="1"/>
    <xf numFmtId="0" fontId="5" fillId="9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5" fillId="20" borderId="0" xfId="0" applyFont="1" applyFill="1"/>
    <xf numFmtId="0" fontId="14" fillId="20" borderId="0" xfId="0" applyFont="1" applyFill="1"/>
    <xf numFmtId="0" fontId="5" fillId="24" borderId="0" xfId="0" applyFont="1" applyFill="1"/>
    <xf numFmtId="0" fontId="14" fillId="24" borderId="0" xfId="0" applyFont="1" applyFill="1"/>
    <xf numFmtId="0" fontId="25" fillId="3" borderId="0" xfId="0" applyFont="1" applyFill="1"/>
    <xf numFmtId="0" fontId="5" fillId="3" borderId="0" xfId="0" applyFont="1" applyFill="1"/>
    <xf numFmtId="0" fontId="5" fillId="0" borderId="6" xfId="0" applyFont="1" applyBorder="1"/>
    <xf numFmtId="0" fontId="5" fillId="0" borderId="2" xfId="0" applyFont="1" applyBorder="1"/>
    <xf numFmtId="165" fontId="5" fillId="0" borderId="0" xfId="0" applyNumberFormat="1" applyFont="1"/>
    <xf numFmtId="0" fontId="12" fillId="0" borderId="7" xfId="0" applyFont="1" applyBorder="1"/>
    <xf numFmtId="0" fontId="0" fillId="0" borderId="0" xfId="0" quotePrefix="1"/>
    <xf numFmtId="0" fontId="5" fillId="3" borderId="5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25" borderId="0" xfId="0" applyFont="1" applyFill="1"/>
    <xf numFmtId="0" fontId="5" fillId="26" borderId="0" xfId="0" applyFont="1" applyFill="1"/>
    <xf numFmtId="0" fontId="28" fillId="0" borderId="7" xfId="0" applyFont="1" applyBorder="1"/>
    <xf numFmtId="0" fontId="28" fillId="0" borderId="1" xfId="0" applyFont="1" applyBorder="1"/>
    <xf numFmtId="0" fontId="28" fillId="0" borderId="3" xfId="0" applyFont="1" applyBorder="1"/>
    <xf numFmtId="0" fontId="29" fillId="0" borderId="0" xfId="0" applyFont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165" fontId="30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right" vertical="center"/>
    </xf>
    <xf numFmtId="0" fontId="32" fillId="0" borderId="7" xfId="0" applyFont="1" applyBorder="1" applyAlignment="1">
      <alignment horizontal="right" vertical="center"/>
    </xf>
    <xf numFmtId="0" fontId="32" fillId="0" borderId="1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2" fontId="5" fillId="0" borderId="0" xfId="0" applyNumberFormat="1" applyFont="1"/>
    <xf numFmtId="2" fontId="35" fillId="0" borderId="0" xfId="0" applyNumberFormat="1" applyFont="1"/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/>
    </xf>
    <xf numFmtId="0" fontId="37" fillId="11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0" fontId="22" fillId="0" borderId="0" xfId="0" applyFont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1" fillId="19" borderId="0" xfId="0" applyFont="1" applyFill="1"/>
    <xf numFmtId="0" fontId="1" fillId="27" borderId="0" xfId="0" applyFont="1" applyFill="1"/>
    <xf numFmtId="0" fontId="40" fillId="0" borderId="0" xfId="0" applyFont="1"/>
    <xf numFmtId="0" fontId="1" fillId="23" borderId="0" xfId="0" applyFont="1" applyFill="1"/>
    <xf numFmtId="0" fontId="1" fillId="21" borderId="0" xfId="0" applyFont="1" applyFill="1"/>
    <xf numFmtId="0" fontId="39" fillId="21" borderId="5" xfId="0" applyFont="1" applyFill="1" applyBorder="1"/>
    <xf numFmtId="0" fontId="39" fillId="0" borderId="5" xfId="0" applyFont="1" applyBorder="1"/>
    <xf numFmtId="0" fontId="39" fillId="0" borderId="4" xfId="0" applyFont="1" applyBorder="1"/>
    <xf numFmtId="0" fontId="39" fillId="21" borderId="0" xfId="0" applyFont="1" applyFill="1"/>
    <xf numFmtId="0" fontId="39" fillId="0" borderId="0" xfId="0" applyFont="1"/>
    <xf numFmtId="0" fontId="39" fillId="0" borderId="6" xfId="0" applyFont="1" applyBorder="1"/>
    <xf numFmtId="0" fontId="39" fillId="21" borderId="1" xfId="0" applyFont="1" applyFill="1" applyBorder="1"/>
    <xf numFmtId="0" fontId="39" fillId="0" borderId="1" xfId="0" applyFont="1" applyBorder="1"/>
    <xf numFmtId="0" fontId="39" fillId="0" borderId="7" xfId="0" applyFont="1" applyBorder="1"/>
    <xf numFmtId="0" fontId="40" fillId="28" borderId="0" xfId="0" quotePrefix="1" applyFont="1" applyFill="1"/>
    <xf numFmtId="0" fontId="0" fillId="28" borderId="0" xfId="0" applyFill="1"/>
    <xf numFmtId="0" fontId="1" fillId="29" borderId="0" xfId="0" applyFont="1" applyFill="1"/>
    <xf numFmtId="0" fontId="39" fillId="0" borderId="0" xfId="0" applyFont="1" applyAlignment="1">
      <alignment horizontal="right"/>
    </xf>
    <xf numFmtId="0" fontId="0" fillId="30" borderId="0" xfId="0" quotePrefix="1" applyFill="1"/>
    <xf numFmtId="0" fontId="0" fillId="30" borderId="0" xfId="0" applyFill="1"/>
  </cellXfs>
  <cellStyles count="2">
    <cellStyle name="Normalny" xfId="0" builtinId="0"/>
    <cellStyle name="Normalny_RWC biomass" xfId="1" xr:uid="{8BAF68E4-6D7B-46FC-B7AD-64B787BF7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0603674540681"/>
          <c:y val="5.5137844611528819E-2"/>
          <c:w val="0.81223840769903766"/>
          <c:h val="0.68503937007874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'[1]root length'!$D$36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'[1]root length'!$D$41:$D$44</c:f>
                <c:numCache>
                  <c:formatCode>General</c:formatCode>
                  <c:ptCount val="4"/>
                  <c:pt idx="0">
                    <c:v>4</c:v>
                  </c:pt>
                  <c:pt idx="1">
                    <c:v>3.8</c:v>
                  </c:pt>
                  <c:pt idx="2">
                    <c:v>2.1</c:v>
                  </c:pt>
                  <c:pt idx="3">
                    <c:v>2.5</c:v>
                  </c:pt>
                </c:numCache>
              </c:numRef>
            </c:plus>
            <c:minus>
              <c:numRef>
                <c:f>'[1]root length'!$D$41:$D$44</c:f>
                <c:numCache>
                  <c:formatCode>General</c:formatCode>
                  <c:ptCount val="4"/>
                  <c:pt idx="0">
                    <c:v>4</c:v>
                  </c:pt>
                  <c:pt idx="1">
                    <c:v>3.8</c:v>
                  </c:pt>
                  <c:pt idx="2">
                    <c:v>2.1</c:v>
                  </c:pt>
                  <c:pt idx="3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'[1]root length'!$C$37:$C$40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'[1]root length'!$D$37:$D$40</c:f>
              <c:numCache>
                <c:formatCode>General</c:formatCode>
                <c:ptCount val="4"/>
                <c:pt idx="0">
                  <c:v>15.4</c:v>
                </c:pt>
                <c:pt idx="1">
                  <c:v>19.7</c:v>
                </c:pt>
                <c:pt idx="2">
                  <c:v>5.7</c:v>
                </c:pt>
                <c:pt idx="3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A-4D1F-9994-4FCD140D498F}"/>
            </c:ext>
          </c:extLst>
        </c:ser>
        <c:ser>
          <c:idx val="1"/>
          <c:order val="1"/>
          <c:tx>
            <c:strRef>
              <c:f>'[1]root length'!$E$36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'[1]root length'!$E$41:$E$44</c:f>
                <c:numCache>
                  <c:formatCode>General</c:formatCode>
                  <c:ptCount val="4"/>
                  <c:pt idx="0">
                    <c:v>3</c:v>
                  </c:pt>
                  <c:pt idx="1">
                    <c:v>3.8</c:v>
                  </c:pt>
                  <c:pt idx="2">
                    <c:v>2.2999999999999998</c:v>
                  </c:pt>
                  <c:pt idx="3">
                    <c:v>2.5</c:v>
                  </c:pt>
                </c:numCache>
              </c:numRef>
            </c:plus>
            <c:minus>
              <c:numRef>
                <c:f>'[1]root length'!$E$41:$E$44</c:f>
                <c:numCache>
                  <c:formatCode>General</c:formatCode>
                  <c:ptCount val="4"/>
                  <c:pt idx="0">
                    <c:v>3</c:v>
                  </c:pt>
                  <c:pt idx="1">
                    <c:v>3.8</c:v>
                  </c:pt>
                  <c:pt idx="2">
                    <c:v>2.2999999999999998</c:v>
                  </c:pt>
                  <c:pt idx="3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'[1]root length'!$C$37:$C$40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'[1]root length'!$E$37:$E$40</c:f>
              <c:numCache>
                <c:formatCode>General</c:formatCode>
                <c:ptCount val="4"/>
                <c:pt idx="0">
                  <c:v>10</c:v>
                </c:pt>
                <c:pt idx="1">
                  <c:v>17.5</c:v>
                </c:pt>
                <c:pt idx="2">
                  <c:v>6.2</c:v>
                </c:pt>
                <c:pt idx="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A-4D1F-9994-4FCD140D498F}"/>
            </c:ext>
          </c:extLst>
        </c:ser>
        <c:ser>
          <c:idx val="2"/>
          <c:order val="2"/>
          <c:tx>
            <c:strRef>
              <c:f>'[1]root length'!$F$36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'[1]root length'!$F$41:$F$44</c:f>
                <c:numCache>
                  <c:formatCode>General</c:formatCode>
                  <c:ptCount val="4"/>
                  <c:pt idx="0">
                    <c:v>2.7</c:v>
                  </c:pt>
                  <c:pt idx="1">
                    <c:v>4.3</c:v>
                  </c:pt>
                  <c:pt idx="2">
                    <c:v>2.4</c:v>
                  </c:pt>
                  <c:pt idx="3">
                    <c:v>2.4</c:v>
                  </c:pt>
                </c:numCache>
              </c:numRef>
            </c:plus>
            <c:minus>
              <c:numRef>
                <c:f>'[1]root length'!$F$41:$F$44</c:f>
                <c:numCache>
                  <c:formatCode>General</c:formatCode>
                  <c:ptCount val="4"/>
                  <c:pt idx="0">
                    <c:v>2.7</c:v>
                  </c:pt>
                  <c:pt idx="1">
                    <c:v>4.3</c:v>
                  </c:pt>
                  <c:pt idx="2">
                    <c:v>2.4</c:v>
                  </c:pt>
                  <c:pt idx="3">
                    <c:v>2.4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'[1]root length'!$C$37:$C$40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'[1]root length'!$F$37:$F$40</c:f>
              <c:numCache>
                <c:formatCode>General</c:formatCode>
                <c:ptCount val="4"/>
                <c:pt idx="0">
                  <c:v>9.8000000000000007</c:v>
                </c:pt>
                <c:pt idx="1">
                  <c:v>15.3</c:v>
                </c:pt>
                <c:pt idx="2">
                  <c:v>7.8</c:v>
                </c:pt>
                <c:pt idx="3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A-4D1F-9994-4FCD140D498F}"/>
            </c:ext>
          </c:extLst>
        </c:ser>
        <c:ser>
          <c:idx val="3"/>
          <c:order val="3"/>
          <c:tx>
            <c:strRef>
              <c:f>'[1]root length'!$G$36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'[1]root length'!$G$41:$G$44</c:f>
                <c:numCache>
                  <c:formatCode>General</c:formatCode>
                  <c:ptCount val="4"/>
                  <c:pt idx="0">
                    <c:v>3.2</c:v>
                  </c:pt>
                  <c:pt idx="1">
                    <c:v>3.4</c:v>
                  </c:pt>
                  <c:pt idx="2">
                    <c:v>2.7</c:v>
                  </c:pt>
                  <c:pt idx="3">
                    <c:v>2</c:v>
                  </c:pt>
                </c:numCache>
              </c:numRef>
            </c:plus>
            <c:minus>
              <c:numRef>
                <c:f>'[1]root length'!$G$41:$G$44</c:f>
                <c:numCache>
                  <c:formatCode>General</c:formatCode>
                  <c:ptCount val="4"/>
                  <c:pt idx="0">
                    <c:v>3.2</c:v>
                  </c:pt>
                  <c:pt idx="1">
                    <c:v>3.4</c:v>
                  </c:pt>
                  <c:pt idx="2">
                    <c:v>2.7</c:v>
                  </c:pt>
                  <c:pt idx="3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'[1]root length'!$C$37:$C$40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'[1]root length'!$G$37:$G$40</c:f>
              <c:numCache>
                <c:formatCode>General</c:formatCode>
                <c:ptCount val="4"/>
                <c:pt idx="0">
                  <c:v>7.3</c:v>
                </c:pt>
                <c:pt idx="1">
                  <c:v>12.3</c:v>
                </c:pt>
                <c:pt idx="2">
                  <c:v>8.6999999999999993</c:v>
                </c:pt>
                <c:pt idx="3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EA-4D1F-9994-4FCD140D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Amount </a:t>
                </a:r>
                <a:r>
                  <a:rPr lang="pl-PL" sz="1600" b="0" i="0" u="none" strike="noStrike" kern="12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PBAT MP [mg] </a:t>
                </a:r>
                <a:r>
                  <a:rPr lang="en-US" sz="1600"/>
                  <a:t>  </a:t>
                </a:r>
                <a:endParaRPr lang="pl-PL" sz="1600"/>
              </a:p>
            </c:rich>
          </c:tx>
          <c:layout>
            <c:manualLayout>
              <c:xMode val="edge"/>
              <c:yMode val="edge"/>
              <c:x val="7.6505686789151331E-2"/>
              <c:y val="0.86355808221067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6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noMultiLvlLbl val="0"/>
      </c:catAx>
      <c:valAx>
        <c:axId val="5947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R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oot length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584676656886355"/>
          <c:y val="0.88813260138257355"/>
          <c:w val="0.43915485564304463"/>
          <c:h val="7.7801374413260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'[1]RWC biomass'!$T$17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biomass'!$T$22:$T$25</c:f>
                <c:numCache>
                  <c:formatCode>General</c:formatCode>
                  <c:ptCount val="4"/>
                  <c:pt idx="0">
                    <c:v>14.756978848159141</c:v>
                  </c:pt>
                  <c:pt idx="1">
                    <c:v>4.9704586660668628</c:v>
                  </c:pt>
                  <c:pt idx="2">
                    <c:v>5.5913754275430971</c:v>
                  </c:pt>
                  <c:pt idx="3">
                    <c:v>5.3271383147813198</c:v>
                  </c:pt>
                </c:numCache>
              </c:numRef>
            </c:plus>
            <c:minus>
              <c:numRef>
                <c:f>'[1]RWC biomass'!$T$22:$T$25</c:f>
                <c:numCache>
                  <c:formatCode>General</c:formatCode>
                  <c:ptCount val="4"/>
                  <c:pt idx="0">
                    <c:v>14.756978848159141</c:v>
                  </c:pt>
                  <c:pt idx="1">
                    <c:v>4.9704586660668628</c:v>
                  </c:pt>
                  <c:pt idx="2">
                    <c:v>5.5913754275430971</c:v>
                  </c:pt>
                  <c:pt idx="3">
                    <c:v>5.3271383147813198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biomass'!$T$18:$T$21</c:f>
              <c:numCache>
                <c:formatCode>General</c:formatCode>
                <c:ptCount val="4"/>
                <c:pt idx="0">
                  <c:v>62.202057631999992</c:v>
                </c:pt>
                <c:pt idx="1">
                  <c:v>77.675413058000004</c:v>
                </c:pt>
                <c:pt idx="2">
                  <c:v>80.763515096000006</c:v>
                </c:pt>
                <c:pt idx="3">
                  <c:v>89.133723612000011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7-42B5-BF3C-548B1F56AC5A}"/>
            </c:ext>
          </c:extLst>
        </c:ser>
        <c:ser>
          <c:idx val="1"/>
          <c:order val="1"/>
          <c:tx>
            <c:strRef>
              <c:f>'[1]RWC biomass'!$U$17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biomass'!$U$22:$U$25</c:f>
                <c:numCache>
                  <c:formatCode>General</c:formatCode>
                  <c:ptCount val="4"/>
                  <c:pt idx="0">
                    <c:v>10.236255039003154</c:v>
                  </c:pt>
                  <c:pt idx="1">
                    <c:v>3.8664922454564938</c:v>
                  </c:pt>
                  <c:pt idx="2">
                    <c:v>8.9009343123438533</c:v>
                  </c:pt>
                  <c:pt idx="3">
                    <c:v>4.7097524136053632</c:v>
                  </c:pt>
                </c:numCache>
              </c:numRef>
            </c:plus>
            <c:minus>
              <c:numRef>
                <c:f>'[1]RWC biomass'!$U$22:$U$25</c:f>
                <c:numCache>
                  <c:formatCode>General</c:formatCode>
                  <c:ptCount val="4"/>
                  <c:pt idx="0">
                    <c:v>10.236255039003154</c:v>
                  </c:pt>
                  <c:pt idx="1">
                    <c:v>3.8664922454564938</c:v>
                  </c:pt>
                  <c:pt idx="2">
                    <c:v>8.9009343123438533</c:v>
                  </c:pt>
                  <c:pt idx="3">
                    <c:v>4.7097524136053632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biomass'!$U$18:$U$21</c:f>
              <c:numCache>
                <c:formatCode>General</c:formatCode>
                <c:ptCount val="4"/>
                <c:pt idx="0">
                  <c:v>70.433622000000014</c:v>
                </c:pt>
                <c:pt idx="1">
                  <c:v>65.537716141999994</c:v>
                </c:pt>
                <c:pt idx="2">
                  <c:v>80.836370280000011</c:v>
                </c:pt>
                <c:pt idx="3">
                  <c:v>78.666610624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7-42B5-BF3C-548B1F56AC5A}"/>
            </c:ext>
          </c:extLst>
        </c:ser>
        <c:ser>
          <c:idx val="2"/>
          <c:order val="2"/>
          <c:tx>
            <c:strRef>
              <c:f>'[1]RWC biomass'!$V$17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biomass'!$V$22:$V$25</c:f>
                <c:numCache>
                  <c:formatCode>General</c:formatCode>
                  <c:ptCount val="4"/>
                  <c:pt idx="0">
                    <c:v>5.1317381732437708</c:v>
                  </c:pt>
                  <c:pt idx="1">
                    <c:v>9.4824000000000002</c:v>
                  </c:pt>
                  <c:pt idx="2">
                    <c:v>7.4805595737786765</c:v>
                  </c:pt>
                  <c:pt idx="3">
                    <c:v>1.8244394604369591</c:v>
                  </c:pt>
                </c:numCache>
              </c:numRef>
            </c:plus>
            <c:minus>
              <c:numRef>
                <c:f>'[1]RWC biomass'!$V$22:$V$25</c:f>
                <c:numCache>
                  <c:formatCode>General</c:formatCode>
                  <c:ptCount val="4"/>
                  <c:pt idx="0">
                    <c:v>5.1317381732437708</c:v>
                  </c:pt>
                  <c:pt idx="1">
                    <c:v>9.4824000000000002</c:v>
                  </c:pt>
                  <c:pt idx="2">
                    <c:v>7.4805595737786765</c:v>
                  </c:pt>
                  <c:pt idx="3">
                    <c:v>1.8244394604369591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biomass'!$V$18:$V$21</c:f>
              <c:numCache>
                <c:formatCode>General</c:formatCode>
                <c:ptCount val="4"/>
                <c:pt idx="0">
                  <c:v>78.123979521999999</c:v>
                </c:pt>
                <c:pt idx="1">
                  <c:v>78.953945199999993</c:v>
                </c:pt>
                <c:pt idx="2">
                  <c:v>76.069714955999999</c:v>
                </c:pt>
                <c:pt idx="3">
                  <c:v>80.207994593999999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7-42B5-BF3C-548B1F56AC5A}"/>
            </c:ext>
          </c:extLst>
        </c:ser>
        <c:ser>
          <c:idx val="3"/>
          <c:order val="3"/>
          <c:tx>
            <c:strRef>
              <c:f>'[1]RWC biomass'!$W$17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biomass'!$W$22:$W$25</c:f>
                <c:numCache>
                  <c:formatCode>General</c:formatCode>
                  <c:ptCount val="4"/>
                  <c:pt idx="0">
                    <c:v>1.1771434682444644</c:v>
                  </c:pt>
                  <c:pt idx="1">
                    <c:v>2.5056605126600835</c:v>
                  </c:pt>
                  <c:pt idx="2">
                    <c:v>4.344674214868764</c:v>
                  </c:pt>
                  <c:pt idx="3">
                    <c:v>3.0940658123212725</c:v>
                  </c:pt>
                </c:numCache>
              </c:numRef>
            </c:plus>
            <c:minus>
              <c:numRef>
                <c:f>'[1]RWC biomass'!$W$22:$W$25</c:f>
                <c:numCache>
                  <c:formatCode>General</c:formatCode>
                  <c:ptCount val="4"/>
                  <c:pt idx="0">
                    <c:v>1.1771434682444644</c:v>
                  </c:pt>
                  <c:pt idx="1">
                    <c:v>2.5056605126600835</c:v>
                  </c:pt>
                  <c:pt idx="2">
                    <c:v>4.344674214868764</c:v>
                  </c:pt>
                  <c:pt idx="3">
                    <c:v>3.0940658123212725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biomass'!$W$18:$W$21</c:f>
              <c:numCache>
                <c:formatCode>General</c:formatCode>
                <c:ptCount val="4"/>
                <c:pt idx="0">
                  <c:v>72.081425470000013</c:v>
                </c:pt>
                <c:pt idx="1">
                  <c:v>73.480986044000005</c:v>
                </c:pt>
                <c:pt idx="2">
                  <c:v>62.260859298</c:v>
                </c:pt>
                <c:pt idx="3">
                  <c:v>90.554427187999991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67-42B5-BF3C-548B1F56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of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Root  RWC [%] 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38585239096109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Evans blue</a:t>
            </a:r>
            <a:r>
              <a:rPr lang="pl-PL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'[1]Evans blue'!$Q$12</c:f>
              <c:strCache>
                <c:ptCount val="1"/>
                <c:pt idx="0">
                  <c:v>mg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435476815398074"/>
                  <c:y val="-3.96471274424030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'[1]Evans blue'!$S$11:$W$11</c:f>
              <c:numCache>
                <c:formatCode>General</c:formatCode>
                <c:ptCount val="5"/>
                <c:pt idx="0">
                  <c:v>4.8499999999999995E-2</c:v>
                </c:pt>
                <c:pt idx="1">
                  <c:v>6.7333333333333342E-2</c:v>
                </c:pt>
                <c:pt idx="2">
                  <c:v>0.11849999999999999</c:v>
                </c:pt>
                <c:pt idx="3">
                  <c:v>0.25316666666666671</c:v>
                </c:pt>
                <c:pt idx="4">
                  <c:v>0.41633333333333328</c:v>
                </c:pt>
              </c:numCache>
            </c:numRef>
          </c:xVal>
          <c:yVal>
            <c:numRef>
              <c:f>'[1]Evans blue'!$S$12:$W$12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C8-4D7A-A1A9-6F20C15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063583"/>
        <c:axId val="1405065023"/>
      </c:scatterChart>
      <c:valAx>
        <c:axId val="1405063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A</a:t>
                </a:r>
              </a:p>
            </c:rich>
          </c:tx>
          <c:layout>
            <c:manualLayout>
              <c:xMode val="edge"/>
              <c:yMode val="edge"/>
              <c:x val="0.48031824146981628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05065023"/>
        <c:crosses val="autoZero"/>
        <c:crossBetween val="midCat"/>
      </c:valAx>
      <c:valAx>
        <c:axId val="140506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ug</a:t>
                </a:r>
                <a:r>
                  <a:rPr lang="pl-PL" baseline="0"/>
                  <a:t> Evans blue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05063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0578464071012"/>
          <c:y val="9.5792242801528316E-2"/>
          <c:w val="0.85651887018059747"/>
          <c:h val="0.70078702104343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'[1]Evans blue'!$B$29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'[1]Evans blue'!$B$34:$B$37</c:f>
                <c:numCache>
                  <c:formatCode>General</c:formatCode>
                  <c:ptCount val="4"/>
                  <c:pt idx="0">
                    <c:v>0.74448497286168391</c:v>
                  </c:pt>
                  <c:pt idx="1">
                    <c:v>0.24550205960563887</c:v>
                  </c:pt>
                  <c:pt idx="2">
                    <c:v>0.45091917952937188</c:v>
                  </c:pt>
                  <c:pt idx="3">
                    <c:v>0.7352709872975024</c:v>
                  </c:pt>
                </c:numCache>
              </c:numRef>
            </c:plus>
            <c:minus>
              <c:numRef>
                <c:f>'[1]Evans blue'!$B$34:$B$37</c:f>
                <c:numCache>
                  <c:formatCode>General</c:formatCode>
                  <c:ptCount val="4"/>
                  <c:pt idx="0">
                    <c:v>0.74448497286168391</c:v>
                  </c:pt>
                  <c:pt idx="1">
                    <c:v>0.24550205960563887</c:v>
                  </c:pt>
                  <c:pt idx="2">
                    <c:v>0.45091917952937188</c:v>
                  </c:pt>
                  <c:pt idx="3">
                    <c:v>0.7352709872975024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'[1]Evans blue'!$A$30:$A$33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'[1]Evans blue'!$B$30:$B$33</c:f>
              <c:numCache>
                <c:formatCode>General</c:formatCode>
                <c:ptCount val="4"/>
                <c:pt idx="0">
                  <c:v>2.3827178888888887</c:v>
                </c:pt>
                <c:pt idx="1">
                  <c:v>1.4294688888888887</c:v>
                </c:pt>
                <c:pt idx="2">
                  <c:v>3.3192432222222221</c:v>
                </c:pt>
                <c:pt idx="3">
                  <c:v>2.3715687777777776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E-4B04-859B-FD32D1D6A7D7}"/>
            </c:ext>
          </c:extLst>
        </c:ser>
        <c:ser>
          <c:idx val="1"/>
          <c:order val="1"/>
          <c:tx>
            <c:strRef>
              <c:f>'[1]Evans blue'!$C$29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'[1]Evans blue'!$C$34:$C$37</c:f>
                <c:numCache>
                  <c:formatCode>General</c:formatCode>
                  <c:ptCount val="4"/>
                  <c:pt idx="0">
                    <c:v>0.48325320212021838</c:v>
                  </c:pt>
                  <c:pt idx="1">
                    <c:v>0.82341771244370654</c:v>
                  </c:pt>
                  <c:pt idx="2">
                    <c:v>0.46187303793872919</c:v>
                  </c:pt>
                  <c:pt idx="3">
                    <c:v>0.80859403927419005</c:v>
                  </c:pt>
                </c:numCache>
              </c:numRef>
            </c:plus>
            <c:minus>
              <c:numRef>
                <c:f>'[1]Evans blue'!$C$34:$C$37</c:f>
                <c:numCache>
                  <c:formatCode>General</c:formatCode>
                  <c:ptCount val="4"/>
                  <c:pt idx="0">
                    <c:v>0.48325320212021838</c:v>
                  </c:pt>
                  <c:pt idx="1">
                    <c:v>0.82341771244370654</c:v>
                  </c:pt>
                  <c:pt idx="2">
                    <c:v>0.46187303793872919</c:v>
                  </c:pt>
                  <c:pt idx="3">
                    <c:v>0.80859403927419005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'[1]Evans blue'!$A$30:$A$33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'[1]Evans blue'!$C$30:$C$33</c:f>
              <c:numCache>
                <c:formatCode>General</c:formatCode>
                <c:ptCount val="4"/>
                <c:pt idx="0">
                  <c:v>2.0649682222222223</c:v>
                </c:pt>
                <c:pt idx="1">
                  <c:v>2.2879504444444447</c:v>
                </c:pt>
                <c:pt idx="2">
                  <c:v>3.3471159999999998</c:v>
                </c:pt>
                <c:pt idx="3">
                  <c:v>2.8788533333333333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E-4B04-859B-FD32D1D6A7D7}"/>
            </c:ext>
          </c:extLst>
        </c:ser>
        <c:ser>
          <c:idx val="2"/>
          <c:order val="2"/>
          <c:tx>
            <c:strRef>
              <c:f>'[1]Evans blue'!$D$29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'[1]Evans blue'!$D$34:$D$37</c:f>
                <c:numCache>
                  <c:formatCode>General</c:formatCode>
                  <c:ptCount val="4"/>
                  <c:pt idx="0">
                    <c:v>1.8098106046907911</c:v>
                  </c:pt>
                  <c:pt idx="1">
                    <c:v>0.37878274345196589</c:v>
                  </c:pt>
                  <c:pt idx="2">
                    <c:v>1.2316898187041108</c:v>
                  </c:pt>
                  <c:pt idx="3">
                    <c:v>1.0666828662675214</c:v>
                  </c:pt>
                </c:numCache>
              </c:numRef>
            </c:plus>
            <c:minus>
              <c:numRef>
                <c:f>'[1]Evans blue'!$D$34:$D$37</c:f>
                <c:numCache>
                  <c:formatCode>General</c:formatCode>
                  <c:ptCount val="4"/>
                  <c:pt idx="0">
                    <c:v>1.8098106046907911</c:v>
                  </c:pt>
                  <c:pt idx="1">
                    <c:v>0.37878274345196589</c:v>
                  </c:pt>
                  <c:pt idx="2">
                    <c:v>1.2316898187041108</c:v>
                  </c:pt>
                  <c:pt idx="3">
                    <c:v>1.0666828662675214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'[1]Evans blue'!$A$30:$A$33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'[1]Evans blue'!$D$30:$D$33</c:f>
              <c:numCache>
                <c:formatCode>General</c:formatCode>
                <c:ptCount val="4"/>
                <c:pt idx="0">
                  <c:v>3.3136686666666666</c:v>
                </c:pt>
                <c:pt idx="1">
                  <c:v>2.6112746666666666</c:v>
                </c:pt>
                <c:pt idx="2">
                  <c:v>4.2390448888888876</c:v>
                </c:pt>
                <c:pt idx="3">
                  <c:v>3.8766987777777775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E-4B04-859B-FD32D1D6A7D7}"/>
            </c:ext>
          </c:extLst>
        </c:ser>
        <c:ser>
          <c:idx val="3"/>
          <c:order val="3"/>
          <c:tx>
            <c:strRef>
              <c:f>'[1]Evans blue'!$E$29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'[1]Evans blue'!$E$34:$E$37</c:f>
                <c:numCache>
                  <c:formatCode>General</c:formatCode>
                  <c:ptCount val="4"/>
                  <c:pt idx="0">
                    <c:v>1.6340271853279393</c:v>
                  </c:pt>
                  <c:pt idx="1">
                    <c:v>1.0261914958111067</c:v>
                  </c:pt>
                  <c:pt idx="2">
                    <c:v>1.1864672469264599</c:v>
                  </c:pt>
                  <c:pt idx="3">
                    <c:v>1.1054078007650003</c:v>
                  </c:pt>
                </c:numCache>
              </c:numRef>
            </c:plus>
            <c:minus>
              <c:numRef>
                <c:f>'[1]Evans blue'!$E$34:$E$37</c:f>
                <c:numCache>
                  <c:formatCode>General</c:formatCode>
                  <c:ptCount val="4"/>
                  <c:pt idx="0">
                    <c:v>1.6340271853279393</c:v>
                  </c:pt>
                  <c:pt idx="1">
                    <c:v>1.0261914958111067</c:v>
                  </c:pt>
                  <c:pt idx="2">
                    <c:v>1.1864672469264599</c:v>
                  </c:pt>
                  <c:pt idx="3">
                    <c:v>1.1054078007650003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'[1]Evans blue'!$A$30:$A$33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'[1]Evans blue'!$E$30:$E$33</c:f>
              <c:numCache>
                <c:formatCode>General</c:formatCode>
                <c:ptCount val="4"/>
                <c:pt idx="0">
                  <c:v>4.4843253333333335</c:v>
                </c:pt>
                <c:pt idx="1">
                  <c:v>4.5066235555555547</c:v>
                </c:pt>
                <c:pt idx="2">
                  <c:v>4.7686276666666663</c:v>
                </c:pt>
                <c:pt idx="3">
                  <c:v>5.9950298888888884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1E-4B04-859B-FD32D1D6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4760248877519752"/>
              <c:y val="0.92400503136905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aseline="0">
                    <a:solidFill>
                      <a:sysClr val="windowText" lastClr="000000"/>
                    </a:solidFill>
                  </a:rPr>
                  <a:t>Evan's blue concentration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µ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g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/m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l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]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8062864815332938E-2"/>
              <c:y val="0.10267321566230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12427890158887829"/>
          <c:w val="0.85651887018059747"/>
          <c:h val="0.6824172355335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[1]TBARS!$C$37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[1]TBARS!$C$42:$C$45</c:f>
                <c:numCache>
                  <c:formatCode>General</c:formatCode>
                  <c:ptCount val="4"/>
                  <c:pt idx="0">
                    <c:v>2.6915811575842653E-2</c:v>
                  </c:pt>
                  <c:pt idx="1">
                    <c:v>2.5055874789434562E-2</c:v>
                  </c:pt>
                  <c:pt idx="2">
                    <c:v>3.7082820116940286E-2</c:v>
                  </c:pt>
                  <c:pt idx="3">
                    <c:v>6.0778197491847923E-2</c:v>
                  </c:pt>
                </c:numCache>
              </c:numRef>
            </c:plus>
            <c:minus>
              <c:numRef>
                <c:f>[1]TBARS!$C$42:$C$45</c:f>
                <c:numCache>
                  <c:formatCode>General</c:formatCode>
                  <c:ptCount val="4"/>
                  <c:pt idx="0">
                    <c:v>2.6915811575842653E-2</c:v>
                  </c:pt>
                  <c:pt idx="1">
                    <c:v>2.5055874789434562E-2</c:v>
                  </c:pt>
                  <c:pt idx="2">
                    <c:v>3.7082820116940286E-2</c:v>
                  </c:pt>
                  <c:pt idx="3">
                    <c:v>6.0778197491847923E-2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[1]TBARS!$B$38:$B$41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[1]TBARS!$C$38:$C$41</c:f>
              <c:numCache>
                <c:formatCode>General</c:formatCode>
                <c:ptCount val="4"/>
                <c:pt idx="0">
                  <c:v>1.1906265553509563</c:v>
                </c:pt>
                <c:pt idx="1">
                  <c:v>1.0304166646686193</c:v>
                </c:pt>
                <c:pt idx="2">
                  <c:v>1.6283243582370472</c:v>
                </c:pt>
                <c:pt idx="3">
                  <c:v>1.1246124052453939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F-4C7D-9EB6-3A48E81E8F2F}"/>
            </c:ext>
          </c:extLst>
        </c:ser>
        <c:ser>
          <c:idx val="1"/>
          <c:order val="1"/>
          <c:tx>
            <c:strRef>
              <c:f>[1]TBARS!$D$37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[1]TBARS!$D$42:$D$45</c:f>
                <c:numCache>
                  <c:formatCode>General</c:formatCode>
                  <c:ptCount val="4"/>
                  <c:pt idx="0">
                    <c:v>4.2642102112650876E-2</c:v>
                  </c:pt>
                  <c:pt idx="1">
                    <c:v>5.733403981049294E-2</c:v>
                  </c:pt>
                  <c:pt idx="2">
                    <c:v>5.040008487877707E-2</c:v>
                  </c:pt>
                  <c:pt idx="3">
                    <c:v>2.755444540095401E-2</c:v>
                  </c:pt>
                </c:numCache>
              </c:numRef>
            </c:plus>
            <c:minus>
              <c:numRef>
                <c:f>[1]TBARS!$D$42:$D$45</c:f>
                <c:numCache>
                  <c:formatCode>General</c:formatCode>
                  <c:ptCount val="4"/>
                  <c:pt idx="0">
                    <c:v>4.2642102112650876E-2</c:v>
                  </c:pt>
                  <c:pt idx="1">
                    <c:v>5.733403981049294E-2</c:v>
                  </c:pt>
                  <c:pt idx="2">
                    <c:v>5.040008487877707E-2</c:v>
                  </c:pt>
                  <c:pt idx="3">
                    <c:v>2.755444540095401E-2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[1]TBARS!$B$38:$B$41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[1]TBARS!$D$38:$D$41</c:f>
              <c:numCache>
                <c:formatCode>General</c:formatCode>
                <c:ptCount val="4"/>
                <c:pt idx="0">
                  <c:v>1.3284658143681274</c:v>
                </c:pt>
                <c:pt idx="1">
                  <c:v>1.1309507084908768</c:v>
                </c:pt>
                <c:pt idx="2">
                  <c:v>1.5680826387670754</c:v>
                </c:pt>
                <c:pt idx="3">
                  <c:v>1.2761977552626089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F-4C7D-9EB6-3A48E81E8F2F}"/>
            </c:ext>
          </c:extLst>
        </c:ser>
        <c:ser>
          <c:idx val="2"/>
          <c:order val="2"/>
          <c:tx>
            <c:strRef>
              <c:f>[1]TBARS!$E$37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[1]TBARS!$E$42:$E$45</c:f>
                <c:numCache>
                  <c:formatCode>General</c:formatCode>
                  <c:ptCount val="4"/>
                  <c:pt idx="0">
                    <c:v>8.8793236406291956E-2</c:v>
                  </c:pt>
                  <c:pt idx="1">
                    <c:v>6.8139716585027627E-2</c:v>
                  </c:pt>
                  <c:pt idx="2">
                    <c:v>5.2383899085797013E-2</c:v>
                  </c:pt>
                  <c:pt idx="3">
                    <c:v>3.8610220633511216E-2</c:v>
                  </c:pt>
                </c:numCache>
              </c:numRef>
            </c:plus>
            <c:minus>
              <c:numRef>
                <c:f>[1]TBARS!$E$42:$E$45</c:f>
                <c:numCache>
                  <c:formatCode>General</c:formatCode>
                  <c:ptCount val="4"/>
                  <c:pt idx="0">
                    <c:v>8.8793236406291956E-2</c:v>
                  </c:pt>
                  <c:pt idx="1">
                    <c:v>6.8139716585027627E-2</c:v>
                  </c:pt>
                  <c:pt idx="2">
                    <c:v>5.2383899085797013E-2</c:v>
                  </c:pt>
                  <c:pt idx="3">
                    <c:v>3.8610220633511216E-2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[1]TBARS!$B$38:$B$41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[1]TBARS!$E$38:$E$41</c:f>
              <c:numCache>
                <c:formatCode>General</c:formatCode>
                <c:ptCount val="4"/>
                <c:pt idx="0">
                  <c:v>1.417604169775099</c:v>
                </c:pt>
                <c:pt idx="1">
                  <c:v>1.1993859568167353</c:v>
                </c:pt>
                <c:pt idx="2">
                  <c:v>1.5688051207300846</c:v>
                </c:pt>
                <c:pt idx="3">
                  <c:v>1.1241850992111131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F-4C7D-9EB6-3A48E81E8F2F}"/>
            </c:ext>
          </c:extLst>
        </c:ser>
        <c:ser>
          <c:idx val="3"/>
          <c:order val="3"/>
          <c:tx>
            <c:strRef>
              <c:f>[1]TBARS!$F$37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[1]TBARS!$F$42:$F$45</c:f>
                <c:numCache>
                  <c:formatCode>General</c:formatCode>
                  <c:ptCount val="4"/>
                  <c:pt idx="0">
                    <c:v>5.8896730679565169E-2</c:v>
                  </c:pt>
                  <c:pt idx="1">
                    <c:v>4.3180528741053902E-2</c:v>
                  </c:pt>
                  <c:pt idx="2">
                    <c:v>2.5866338186251656E-2</c:v>
                  </c:pt>
                  <c:pt idx="3">
                    <c:v>9.8859259549520864E-2</c:v>
                  </c:pt>
                </c:numCache>
              </c:numRef>
            </c:plus>
            <c:minus>
              <c:numRef>
                <c:f>[1]TBARS!$F$42:$F$45</c:f>
                <c:numCache>
                  <c:formatCode>General</c:formatCode>
                  <c:ptCount val="4"/>
                  <c:pt idx="0">
                    <c:v>5.8896730679565169E-2</c:v>
                  </c:pt>
                  <c:pt idx="1">
                    <c:v>4.3180528741053902E-2</c:v>
                  </c:pt>
                  <c:pt idx="2">
                    <c:v>2.5866338186251656E-2</c:v>
                  </c:pt>
                  <c:pt idx="3">
                    <c:v>9.8859259549520864E-2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[1]TBARS!$B$38:$B$41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[1]TBARS!$F$38:$F$41</c:f>
              <c:numCache>
                <c:formatCode>General</c:formatCode>
                <c:ptCount val="4"/>
                <c:pt idx="0">
                  <c:v>1.3292849104334488</c:v>
                </c:pt>
                <c:pt idx="1">
                  <c:v>1.1601652134006701</c:v>
                </c:pt>
                <c:pt idx="2">
                  <c:v>1.7279837804568989</c:v>
                </c:pt>
                <c:pt idx="3">
                  <c:v>1.1939646129935435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F-4C7D-9EB6-3A48E81E8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573071072692642"/>
              <c:y val="0.91790825074036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Shoot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TBARS concentration 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nmol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/ mg protein]</a:t>
                </a:r>
              </a:p>
            </c:rich>
          </c:tx>
          <c:layout>
            <c:manualLayout>
              <c:xMode val="edge"/>
              <c:yMode val="edge"/>
              <c:x val="2.1822988821169696E-2"/>
              <c:y val="0.23388105043619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196542042699982"/>
          <c:y val="0.94282726520904103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12427890158887829"/>
          <c:w val="0.85651887018059747"/>
          <c:h val="0.6824172355335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[1]TBARS!$T$37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[1]TBARS!$T$42:$T$45</c:f>
                <c:numCache>
                  <c:formatCode>General</c:formatCode>
                  <c:ptCount val="4"/>
                  <c:pt idx="0">
                    <c:v>0.12446998813814657</c:v>
                  </c:pt>
                  <c:pt idx="1">
                    <c:v>7.8954042494730106E-2</c:v>
                  </c:pt>
                  <c:pt idx="2">
                    <c:v>0.132958903079375</c:v>
                  </c:pt>
                  <c:pt idx="3">
                    <c:v>4.0200636509081289E-2</c:v>
                  </c:pt>
                </c:numCache>
              </c:numRef>
            </c:plus>
            <c:minus>
              <c:numRef>
                <c:f>[1]TBARS!$T$42:$T$45</c:f>
                <c:numCache>
                  <c:formatCode>General</c:formatCode>
                  <c:ptCount val="4"/>
                  <c:pt idx="0">
                    <c:v>0.12446998813814657</c:v>
                  </c:pt>
                  <c:pt idx="1">
                    <c:v>7.8954042494730106E-2</c:v>
                  </c:pt>
                  <c:pt idx="2">
                    <c:v>0.132958903079375</c:v>
                  </c:pt>
                  <c:pt idx="3">
                    <c:v>4.0200636509081289E-2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[1]TBARS!$S$38:$S$41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[1]TBARS!$T$38:$T$41</c:f>
              <c:numCache>
                <c:formatCode>General</c:formatCode>
                <c:ptCount val="4"/>
                <c:pt idx="0">
                  <c:v>0.98906875681069761</c:v>
                </c:pt>
                <c:pt idx="1">
                  <c:v>0.6371997698459998</c:v>
                </c:pt>
                <c:pt idx="2">
                  <c:v>1.3539937650293048</c:v>
                </c:pt>
                <c:pt idx="3">
                  <c:v>0.92726902386712284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7-4215-9B07-9402DCB84CC6}"/>
            </c:ext>
          </c:extLst>
        </c:ser>
        <c:ser>
          <c:idx val="1"/>
          <c:order val="1"/>
          <c:tx>
            <c:strRef>
              <c:f>[1]TBARS!$U$37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[1]TBARS!$U$42:$U$45</c:f>
                <c:numCache>
                  <c:formatCode>General</c:formatCode>
                  <c:ptCount val="4"/>
                  <c:pt idx="0">
                    <c:v>8.335191261257556E-2</c:v>
                  </c:pt>
                  <c:pt idx="1">
                    <c:v>8.8691020326055234E-2</c:v>
                  </c:pt>
                  <c:pt idx="2">
                    <c:v>0.14876160548649164</c:v>
                  </c:pt>
                  <c:pt idx="3">
                    <c:v>7.8812589943826256E-2</c:v>
                  </c:pt>
                </c:numCache>
              </c:numRef>
            </c:plus>
            <c:minus>
              <c:numRef>
                <c:f>[1]TBARS!$U$42:$U$45</c:f>
                <c:numCache>
                  <c:formatCode>General</c:formatCode>
                  <c:ptCount val="4"/>
                  <c:pt idx="0">
                    <c:v>8.335191261257556E-2</c:v>
                  </c:pt>
                  <c:pt idx="1">
                    <c:v>8.8691020326055234E-2</c:v>
                  </c:pt>
                  <c:pt idx="2">
                    <c:v>0.14876160548649164</c:v>
                  </c:pt>
                  <c:pt idx="3">
                    <c:v>7.8812589943826256E-2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[1]TBARS!$S$38:$S$41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[1]TBARS!$U$38:$U$41</c:f>
              <c:numCache>
                <c:formatCode>General</c:formatCode>
                <c:ptCount val="4"/>
                <c:pt idx="0">
                  <c:v>1.0813702332686999</c:v>
                </c:pt>
                <c:pt idx="1">
                  <c:v>0.78399686186682516</c:v>
                </c:pt>
                <c:pt idx="2">
                  <c:v>1.4272236385168833</c:v>
                </c:pt>
                <c:pt idx="3">
                  <c:v>0.87165913531087347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7-4215-9B07-9402DCB84CC6}"/>
            </c:ext>
          </c:extLst>
        </c:ser>
        <c:ser>
          <c:idx val="2"/>
          <c:order val="2"/>
          <c:tx>
            <c:strRef>
              <c:f>[1]TBARS!$V$37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[1]TBARS!$V$42:$V$45</c:f>
                <c:numCache>
                  <c:formatCode>General</c:formatCode>
                  <c:ptCount val="4"/>
                  <c:pt idx="0">
                    <c:v>9.4940759557310128E-2</c:v>
                  </c:pt>
                  <c:pt idx="1">
                    <c:v>9.4787689982164108E-2</c:v>
                  </c:pt>
                  <c:pt idx="2">
                    <c:v>7.5401698607618417E-2</c:v>
                  </c:pt>
                  <c:pt idx="3">
                    <c:v>8.2214280892557862E-2</c:v>
                  </c:pt>
                </c:numCache>
              </c:numRef>
            </c:plus>
            <c:minus>
              <c:numRef>
                <c:f>[1]TBARS!$V$42:$V$45</c:f>
                <c:numCache>
                  <c:formatCode>General</c:formatCode>
                  <c:ptCount val="4"/>
                  <c:pt idx="0">
                    <c:v>9.4940759557310128E-2</c:v>
                  </c:pt>
                  <c:pt idx="1">
                    <c:v>9.4787689982164108E-2</c:v>
                  </c:pt>
                  <c:pt idx="2">
                    <c:v>7.5401698607618417E-2</c:v>
                  </c:pt>
                  <c:pt idx="3">
                    <c:v>8.2214280892557862E-2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[1]TBARS!$S$38:$S$41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[1]TBARS!$V$38:$V$41</c:f>
              <c:numCache>
                <c:formatCode>General</c:formatCode>
                <c:ptCount val="4"/>
                <c:pt idx="0">
                  <c:v>1.1565865427575737</c:v>
                </c:pt>
                <c:pt idx="1">
                  <c:v>0.67303709866505335</c:v>
                </c:pt>
                <c:pt idx="2">
                  <c:v>1.467755214176149</c:v>
                </c:pt>
                <c:pt idx="3">
                  <c:v>1.0783048112979146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7-4215-9B07-9402DCB84CC6}"/>
            </c:ext>
          </c:extLst>
        </c:ser>
        <c:ser>
          <c:idx val="3"/>
          <c:order val="3"/>
          <c:tx>
            <c:strRef>
              <c:f>[1]TBARS!$W$37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[1]TBARS!$W$42:$W$45</c:f>
                <c:numCache>
                  <c:formatCode>General</c:formatCode>
                  <c:ptCount val="4"/>
                  <c:pt idx="0">
                    <c:v>0.1371599365203521</c:v>
                  </c:pt>
                  <c:pt idx="1">
                    <c:v>8.4281737434419843E-2</c:v>
                  </c:pt>
                  <c:pt idx="2">
                    <c:v>8.473631808829106E-2</c:v>
                  </c:pt>
                  <c:pt idx="3">
                    <c:v>0.11211553565136696</c:v>
                  </c:pt>
                </c:numCache>
              </c:numRef>
            </c:plus>
            <c:minus>
              <c:numRef>
                <c:f>[1]TBARS!$W$42:$W$45</c:f>
                <c:numCache>
                  <c:formatCode>General</c:formatCode>
                  <c:ptCount val="4"/>
                  <c:pt idx="0">
                    <c:v>0.1371599365203521</c:v>
                  </c:pt>
                  <c:pt idx="1">
                    <c:v>8.4281737434419843E-2</c:v>
                  </c:pt>
                  <c:pt idx="2">
                    <c:v>8.473631808829106E-2</c:v>
                  </c:pt>
                  <c:pt idx="3">
                    <c:v>0.11211553565136696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[1]TBARS!$S$38:$S$41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[1]TBARS!$W$38:$W$41</c:f>
              <c:numCache>
                <c:formatCode>General</c:formatCode>
                <c:ptCount val="4"/>
                <c:pt idx="0">
                  <c:v>1.3200758920771651</c:v>
                </c:pt>
                <c:pt idx="1">
                  <c:v>0.81540869144300032</c:v>
                </c:pt>
                <c:pt idx="2">
                  <c:v>1.5617110620376546</c:v>
                </c:pt>
                <c:pt idx="3">
                  <c:v>1.1231493283654888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37-4215-9B07-9402DCB8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573071072692642"/>
              <c:y val="0.91790825074036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Root 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TBARS concentration 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nmol/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mg protein]</a:t>
                </a:r>
              </a:p>
            </c:rich>
          </c:tx>
          <c:layout>
            <c:manualLayout>
              <c:xMode val="edge"/>
              <c:yMode val="edge"/>
              <c:x val="2.1822988821169696E-2"/>
              <c:y val="0.23388105043619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196542042699982"/>
          <c:y val="0.94282726520904103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 TPC</a:t>
            </a:r>
            <a:r>
              <a:rPr lang="pl-PL" baseline="0"/>
              <a:t> shoots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7871655271010692"/>
          <c:y val="0.13467683369644157"/>
          <c:w val="0.80154663590762409"/>
          <c:h val="0.69802692147141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[1]TPC!$K$2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[1]TPC!$L$6:$O$6</c:f>
                <c:numCache>
                  <c:formatCode>General</c:formatCode>
                  <c:ptCount val="4"/>
                  <c:pt idx="0">
                    <c:v>31.672495199370893</c:v>
                  </c:pt>
                  <c:pt idx="1">
                    <c:v>25.141367896864818</c:v>
                  </c:pt>
                  <c:pt idx="2">
                    <c:v>9.0372678720592532</c:v>
                  </c:pt>
                  <c:pt idx="3">
                    <c:v>9.057366219538352</c:v>
                  </c:pt>
                </c:numCache>
              </c:numRef>
            </c:plus>
            <c:minus>
              <c:numRef>
                <c:f>[1]TPC!$L$6:$O$6</c:f>
                <c:numCache>
                  <c:formatCode>General</c:formatCode>
                  <c:ptCount val="4"/>
                  <c:pt idx="0">
                    <c:v>31.672495199370893</c:v>
                  </c:pt>
                  <c:pt idx="1">
                    <c:v>25.141367896864818</c:v>
                  </c:pt>
                  <c:pt idx="2">
                    <c:v>9.0372678720592532</c:v>
                  </c:pt>
                  <c:pt idx="3">
                    <c:v>9.057366219538352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[1]TPC!$L$1:$O$1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[1]TPC!$L$2:$O$2</c:f>
              <c:numCache>
                <c:formatCode>General</c:formatCode>
                <c:ptCount val="4"/>
                <c:pt idx="0">
                  <c:v>323.4662745</c:v>
                </c:pt>
                <c:pt idx="1">
                  <c:v>384.19822347500002</c:v>
                </c:pt>
                <c:pt idx="2">
                  <c:v>377.47955248749997</c:v>
                </c:pt>
                <c:pt idx="3">
                  <c:v>454.92136157499999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0-4FC7-83A9-BE5BF5722610}"/>
            </c:ext>
          </c:extLst>
        </c:ser>
        <c:ser>
          <c:idx val="1"/>
          <c:order val="1"/>
          <c:tx>
            <c:strRef>
              <c:f>[1]TPC!$K$3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[1]TPC!$L$7:$O$7</c:f>
                <c:numCache>
                  <c:formatCode>General</c:formatCode>
                  <c:ptCount val="4"/>
                  <c:pt idx="0">
                    <c:v>13.047744655753963</c:v>
                  </c:pt>
                  <c:pt idx="1">
                    <c:v>6.327749422628318</c:v>
                  </c:pt>
                  <c:pt idx="2">
                    <c:v>8.8118228562615677</c:v>
                  </c:pt>
                  <c:pt idx="3">
                    <c:v>11.423968568846496</c:v>
                  </c:pt>
                </c:numCache>
              </c:numRef>
            </c:plus>
            <c:minus>
              <c:numRef>
                <c:f>[1]TPC!$L$7:$O$7</c:f>
                <c:numCache>
                  <c:formatCode>General</c:formatCode>
                  <c:ptCount val="4"/>
                  <c:pt idx="0">
                    <c:v>13.047744655753963</c:v>
                  </c:pt>
                  <c:pt idx="1">
                    <c:v>6.327749422628318</c:v>
                  </c:pt>
                  <c:pt idx="2">
                    <c:v>8.8118228562615677</c:v>
                  </c:pt>
                  <c:pt idx="3">
                    <c:v>11.423968568846496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[1]TPC!$L$1:$O$1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[1]TPC!$L$3:$O$3</c:f>
              <c:numCache>
                <c:formatCode>General</c:formatCode>
                <c:ptCount val="4"/>
                <c:pt idx="0">
                  <c:v>348.30475247500004</c:v>
                </c:pt>
                <c:pt idx="1">
                  <c:v>405.76498183749999</c:v>
                </c:pt>
                <c:pt idx="2">
                  <c:v>384.70978610000003</c:v>
                </c:pt>
                <c:pt idx="3">
                  <c:v>392.74503666250001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0-4FC7-83A9-BE5BF5722610}"/>
            </c:ext>
          </c:extLst>
        </c:ser>
        <c:ser>
          <c:idx val="2"/>
          <c:order val="2"/>
          <c:tx>
            <c:strRef>
              <c:f>[1]TPC!$K$4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[1]TPC!$L$8:$O$8</c:f>
                <c:numCache>
                  <c:formatCode>General</c:formatCode>
                  <c:ptCount val="4"/>
                  <c:pt idx="0">
                    <c:v>10.344812837710823</c:v>
                  </c:pt>
                  <c:pt idx="1">
                    <c:v>7.1807499816028173</c:v>
                  </c:pt>
                  <c:pt idx="2">
                    <c:v>4.6937006542464479</c:v>
                  </c:pt>
                  <c:pt idx="3">
                    <c:v>13.442210068710597</c:v>
                  </c:pt>
                </c:numCache>
              </c:numRef>
            </c:plus>
            <c:minus>
              <c:numRef>
                <c:f>[1]TPC!$L$8:$O$8</c:f>
                <c:numCache>
                  <c:formatCode>General</c:formatCode>
                  <c:ptCount val="4"/>
                  <c:pt idx="0">
                    <c:v>10.344812837710823</c:v>
                  </c:pt>
                  <c:pt idx="1">
                    <c:v>7.1807499816028173</c:v>
                  </c:pt>
                  <c:pt idx="2">
                    <c:v>4.6937006542464479</c:v>
                  </c:pt>
                  <c:pt idx="3">
                    <c:v>13.442210068710597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[1]TPC!$L$1:$O$1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[1]TPC!$L$4:$O$4</c:f>
              <c:numCache>
                <c:formatCode>General</c:formatCode>
                <c:ptCount val="4"/>
                <c:pt idx="0">
                  <c:v>417.86872013750002</c:v>
                </c:pt>
                <c:pt idx="1">
                  <c:v>395.46391756250006</c:v>
                </c:pt>
                <c:pt idx="2">
                  <c:v>455.53018225</c:v>
                </c:pt>
                <c:pt idx="3">
                  <c:v>475.52771174999998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0-4FC7-83A9-BE5BF5722610}"/>
            </c:ext>
          </c:extLst>
        </c:ser>
        <c:ser>
          <c:idx val="3"/>
          <c:order val="3"/>
          <c:tx>
            <c:strRef>
              <c:f>[1]TPC!$K$5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[1]TPC!$L$9:$O$9</c:f>
                <c:numCache>
                  <c:formatCode>General</c:formatCode>
                  <c:ptCount val="4"/>
                  <c:pt idx="0">
                    <c:v>20.593064027406491</c:v>
                  </c:pt>
                  <c:pt idx="1">
                    <c:v>50.191273824114987</c:v>
                  </c:pt>
                  <c:pt idx="2">
                    <c:v>3.8479599585408462</c:v>
                  </c:pt>
                  <c:pt idx="3">
                    <c:v>15.996889663886021</c:v>
                  </c:pt>
                </c:numCache>
              </c:numRef>
            </c:plus>
            <c:minus>
              <c:numRef>
                <c:f>[1]TPC!$L$9:$O$9</c:f>
                <c:numCache>
                  <c:formatCode>General</c:formatCode>
                  <c:ptCount val="4"/>
                  <c:pt idx="0">
                    <c:v>20.593064027406491</c:v>
                  </c:pt>
                  <c:pt idx="1">
                    <c:v>50.191273824114987</c:v>
                  </c:pt>
                  <c:pt idx="2">
                    <c:v>3.8479599585408462</c:v>
                  </c:pt>
                  <c:pt idx="3">
                    <c:v>15.996889663886021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[1]TPC!$L$1:$O$1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[1]TPC!$L$5:$O$5</c:f>
              <c:numCache>
                <c:formatCode>General</c:formatCode>
                <c:ptCount val="4"/>
                <c:pt idx="0">
                  <c:v>399.11829082499997</c:v>
                </c:pt>
                <c:pt idx="1">
                  <c:v>356.45298921249997</c:v>
                </c:pt>
                <c:pt idx="2">
                  <c:v>404.03307193750004</c:v>
                </c:pt>
                <c:pt idx="3">
                  <c:v>485.55124843750002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0-4FC7-83A9-BE5BF572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51984"/>
        <c:axId val="2098852464"/>
      </c:barChart>
      <c:catAx>
        <c:axId val="209885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8852464"/>
        <c:crosses val="autoZero"/>
        <c:auto val="1"/>
        <c:lblAlgn val="ctr"/>
        <c:lblOffset val="100"/>
        <c:noMultiLvlLbl val="0"/>
      </c:catAx>
      <c:valAx>
        <c:axId val="2098852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u="none" strike="noStrike" baseline="0">
                    <a:effectLst/>
                  </a:rPr>
                  <a:t>TPC [</a:t>
                </a:r>
                <a:r>
                  <a:rPr lang="en-US" sz="1000" b="0" i="0" u="none" strike="noStrike" baseline="0">
                    <a:effectLst/>
                  </a:rPr>
                  <a:t>µg/ml</a:t>
                </a:r>
                <a:r>
                  <a:rPr lang="pl-PL" sz="1000" b="0" i="0" u="none" strike="noStrike" baseline="0">
                    <a:effectLst/>
                  </a:rPr>
                  <a:t>/g biomas] 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8851984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TPC roots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[1]TPC!$P$2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[1]TPC!$Q$6:$T$6</c:f>
                <c:numCache>
                  <c:formatCode>General</c:formatCode>
                  <c:ptCount val="4"/>
                  <c:pt idx="0">
                    <c:v>4.16755307291647</c:v>
                  </c:pt>
                  <c:pt idx="1">
                    <c:v>39.427002731557749</c:v>
                  </c:pt>
                  <c:pt idx="2">
                    <c:v>4.6136311037165978</c:v>
                  </c:pt>
                  <c:pt idx="3">
                    <c:v>4.7216079730999123</c:v>
                  </c:pt>
                </c:numCache>
              </c:numRef>
            </c:plus>
            <c:minus>
              <c:numRef>
                <c:f>[1]TPC!$Q$6:$T$6</c:f>
                <c:numCache>
                  <c:formatCode>General</c:formatCode>
                  <c:ptCount val="4"/>
                  <c:pt idx="0">
                    <c:v>4.16755307291647</c:v>
                  </c:pt>
                  <c:pt idx="1">
                    <c:v>39.427002731557749</c:v>
                  </c:pt>
                  <c:pt idx="2">
                    <c:v>4.6136311037165978</c:v>
                  </c:pt>
                  <c:pt idx="3">
                    <c:v>4.7216079730999123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[1]TPC!$Q$1:$T$1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[1]TPC!$Q$2:$T$2</c:f>
              <c:numCache>
                <c:formatCode>General</c:formatCode>
                <c:ptCount val="4"/>
                <c:pt idx="0">
                  <c:v>242.69108107500003</c:v>
                </c:pt>
                <c:pt idx="1">
                  <c:v>352.35545575000003</c:v>
                </c:pt>
                <c:pt idx="2">
                  <c:v>318.25324234999999</c:v>
                </c:pt>
                <c:pt idx="3">
                  <c:v>316.86461013749999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9-41CC-8176-F91C9DE66FD5}"/>
            </c:ext>
          </c:extLst>
        </c:ser>
        <c:ser>
          <c:idx val="1"/>
          <c:order val="1"/>
          <c:tx>
            <c:strRef>
              <c:f>[1]TPC!$P$3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[1]TPC!$Q$7:$T$7</c:f>
                <c:numCache>
                  <c:formatCode>General</c:formatCode>
                  <c:ptCount val="4"/>
                  <c:pt idx="0">
                    <c:v>15.788719095346529</c:v>
                  </c:pt>
                  <c:pt idx="1">
                    <c:v>3.9944575341462376</c:v>
                  </c:pt>
                  <c:pt idx="2">
                    <c:v>23.759011807175572</c:v>
                  </c:pt>
                  <c:pt idx="3">
                    <c:v>16.602119195629829</c:v>
                  </c:pt>
                </c:numCache>
              </c:numRef>
            </c:plus>
            <c:minus>
              <c:numRef>
                <c:f>[1]TPC!$Q$7:$T$7</c:f>
                <c:numCache>
                  <c:formatCode>General</c:formatCode>
                  <c:ptCount val="4"/>
                  <c:pt idx="0">
                    <c:v>15.788719095346529</c:v>
                  </c:pt>
                  <c:pt idx="1">
                    <c:v>3.9944575341462376</c:v>
                  </c:pt>
                  <c:pt idx="2">
                    <c:v>23.759011807175572</c:v>
                  </c:pt>
                  <c:pt idx="3">
                    <c:v>16.602119195629829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[1]TPC!$Q$1:$T$1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[1]TPC!$Q$3:$T$3</c:f>
              <c:numCache>
                <c:formatCode>General</c:formatCode>
                <c:ptCount val="4"/>
                <c:pt idx="0">
                  <c:v>272.59679718749999</c:v>
                </c:pt>
                <c:pt idx="1">
                  <c:v>303.89349147499996</c:v>
                </c:pt>
                <c:pt idx="2">
                  <c:v>337.15651727499994</c:v>
                </c:pt>
                <c:pt idx="3">
                  <c:v>345.49084752499994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9-41CC-8176-F91C9DE66FD5}"/>
            </c:ext>
          </c:extLst>
        </c:ser>
        <c:ser>
          <c:idx val="2"/>
          <c:order val="2"/>
          <c:tx>
            <c:strRef>
              <c:f>[1]TPC!$P$4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[1]TPC!$Q$8:$T$8</c:f>
                <c:numCache>
                  <c:formatCode>General</c:formatCode>
                  <c:ptCount val="4"/>
                  <c:pt idx="0">
                    <c:v>30.946717584708537</c:v>
                  </c:pt>
                  <c:pt idx="1">
                    <c:v>6.3935028167242578</c:v>
                  </c:pt>
                  <c:pt idx="2">
                    <c:v>35.064913606933636</c:v>
                  </c:pt>
                  <c:pt idx="3">
                    <c:v>19.337724459364445</c:v>
                  </c:pt>
                </c:numCache>
              </c:numRef>
            </c:plus>
            <c:minus>
              <c:numRef>
                <c:f>[1]TPC!$Q$8:$T$8</c:f>
                <c:numCache>
                  <c:formatCode>General</c:formatCode>
                  <c:ptCount val="4"/>
                  <c:pt idx="0">
                    <c:v>30.946717584708537</c:v>
                  </c:pt>
                  <c:pt idx="1">
                    <c:v>6.3935028167242578</c:v>
                  </c:pt>
                  <c:pt idx="2">
                    <c:v>35.064913606933636</c:v>
                  </c:pt>
                  <c:pt idx="3">
                    <c:v>19.337724459364445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[1]TPC!$Q$1:$T$1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[1]TPC!$Q$4:$T$4</c:f>
              <c:numCache>
                <c:formatCode>General</c:formatCode>
                <c:ptCount val="4"/>
                <c:pt idx="0">
                  <c:v>347.02186133750001</c:v>
                </c:pt>
                <c:pt idx="1">
                  <c:v>340.96373315</c:v>
                </c:pt>
                <c:pt idx="2">
                  <c:v>266.16116321250001</c:v>
                </c:pt>
                <c:pt idx="3">
                  <c:v>284.43601361249995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79-41CC-8176-F91C9DE66FD5}"/>
            </c:ext>
          </c:extLst>
        </c:ser>
        <c:ser>
          <c:idx val="3"/>
          <c:order val="3"/>
          <c:tx>
            <c:strRef>
              <c:f>[1]TPC!$P$5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[1]TPC!$Q$9:$T$9</c:f>
                <c:numCache>
                  <c:formatCode>General</c:formatCode>
                  <c:ptCount val="4"/>
                  <c:pt idx="0">
                    <c:v>50.315948711648453</c:v>
                  </c:pt>
                  <c:pt idx="1">
                    <c:v>52.675335485231834</c:v>
                  </c:pt>
                  <c:pt idx="2">
                    <c:v>4.2286880595785101</c:v>
                  </c:pt>
                  <c:pt idx="3">
                    <c:v>56.697133015681892</c:v>
                  </c:pt>
                </c:numCache>
              </c:numRef>
            </c:plus>
            <c:minus>
              <c:numRef>
                <c:f>[1]TPC!$Q$9:$T$9</c:f>
                <c:numCache>
                  <c:formatCode>General</c:formatCode>
                  <c:ptCount val="4"/>
                  <c:pt idx="0">
                    <c:v>50.315948711648453</c:v>
                  </c:pt>
                  <c:pt idx="1">
                    <c:v>52.675335485231834</c:v>
                  </c:pt>
                  <c:pt idx="2">
                    <c:v>4.2286880595785101</c:v>
                  </c:pt>
                  <c:pt idx="3">
                    <c:v>56.697133015681892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[1]TPC!$Q$1:$T$1</c:f>
              <c:strCache>
                <c:ptCount val="4"/>
                <c:pt idx="0">
                  <c:v>W</c:v>
                </c:pt>
                <c:pt idx="1">
                  <c:v>WT</c:v>
                </c:pt>
                <c:pt idx="2">
                  <c:v>WM</c:v>
                </c:pt>
                <c:pt idx="3">
                  <c:v>WTM</c:v>
                </c:pt>
              </c:strCache>
            </c:strRef>
          </c:cat>
          <c:val>
            <c:numRef>
              <c:f>[1]TPC!$Q$5:$T$5</c:f>
              <c:numCache>
                <c:formatCode>General</c:formatCode>
                <c:ptCount val="4"/>
                <c:pt idx="0">
                  <c:v>373.51713322500001</c:v>
                </c:pt>
                <c:pt idx="1">
                  <c:v>417.61518921250001</c:v>
                </c:pt>
                <c:pt idx="2">
                  <c:v>290.66147128750004</c:v>
                </c:pt>
                <c:pt idx="3">
                  <c:v>425.37875124999999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79-41CC-8176-F91C9DE66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035248"/>
        <c:axId val="471035728"/>
      </c:barChart>
      <c:catAx>
        <c:axId val="47103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1035728"/>
        <c:crosses val="autoZero"/>
        <c:auto val="1"/>
        <c:lblAlgn val="ctr"/>
        <c:lblOffset val="100"/>
        <c:noMultiLvlLbl val="0"/>
      </c:catAx>
      <c:valAx>
        <c:axId val="47103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u="none" strike="noStrike" baseline="0">
                    <a:effectLst/>
                  </a:rPr>
                  <a:t>TPC [</a:t>
                </a:r>
                <a:r>
                  <a:rPr lang="en-US" sz="1000" b="0" i="0" u="none" strike="noStrike" baseline="0">
                    <a:effectLst/>
                  </a:rPr>
                  <a:t>µg/ml</a:t>
                </a:r>
                <a:r>
                  <a:rPr lang="pl-PL" sz="1000" b="0" i="0" u="none" strike="noStrike" baseline="0">
                    <a:effectLst/>
                  </a:rPr>
                  <a:t>/g biomasy]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103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[1]CAT!$D$10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[1]CAT!$D$15:$D$18</c:f>
                <c:numCache>
                  <c:formatCode>General</c:formatCode>
                  <c:ptCount val="4"/>
                  <c:pt idx="0">
                    <c:v>1.4027887177891087</c:v>
                  </c:pt>
                  <c:pt idx="1">
                    <c:v>5.4426340571477807</c:v>
                  </c:pt>
                  <c:pt idx="2">
                    <c:v>2.2047163643576719</c:v>
                  </c:pt>
                  <c:pt idx="3">
                    <c:v>1.9517015538060154</c:v>
                  </c:pt>
                </c:numCache>
              </c:numRef>
            </c:plus>
            <c:minus>
              <c:numRef>
                <c:f>[1]CAT!$D$15:$D$18</c:f>
                <c:numCache>
                  <c:formatCode>General</c:formatCode>
                  <c:ptCount val="4"/>
                  <c:pt idx="0">
                    <c:v>1.4027887177891087</c:v>
                  </c:pt>
                  <c:pt idx="1">
                    <c:v>5.4426340571477807</c:v>
                  </c:pt>
                  <c:pt idx="2">
                    <c:v>2.2047163643576719</c:v>
                  </c:pt>
                  <c:pt idx="3">
                    <c:v>1.9517015538060154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[1]CAT!$D$11:$D$14</c:f>
              <c:numCache>
                <c:formatCode>General</c:formatCode>
                <c:ptCount val="4"/>
                <c:pt idx="0">
                  <c:v>25.903008973999999</c:v>
                </c:pt>
                <c:pt idx="1">
                  <c:v>34.696252958000002</c:v>
                </c:pt>
                <c:pt idx="2">
                  <c:v>23.015589412000004</c:v>
                </c:pt>
                <c:pt idx="3">
                  <c:v>23.122503527999999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A-48DB-8F68-AB1C40227CE0}"/>
            </c:ext>
          </c:extLst>
        </c:ser>
        <c:ser>
          <c:idx val="1"/>
          <c:order val="1"/>
          <c:tx>
            <c:strRef>
              <c:f>[1]CAT!$E$10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[1]CAT!$E$15:$E$18</c:f>
                <c:numCache>
                  <c:formatCode>General</c:formatCode>
                  <c:ptCount val="4"/>
                  <c:pt idx="0">
                    <c:v>3.7275631720838267</c:v>
                  </c:pt>
                  <c:pt idx="1">
                    <c:v>7.2206890384868769</c:v>
                  </c:pt>
                  <c:pt idx="2">
                    <c:v>2.1660391257865355</c:v>
                  </c:pt>
                  <c:pt idx="3">
                    <c:v>1.0840391780169498</c:v>
                  </c:pt>
                </c:numCache>
              </c:numRef>
            </c:plus>
            <c:minus>
              <c:numRef>
                <c:f>[1]CAT!$E$15:$E$18</c:f>
                <c:numCache>
                  <c:formatCode>General</c:formatCode>
                  <c:ptCount val="4"/>
                  <c:pt idx="0">
                    <c:v>3.7275631720838267</c:v>
                  </c:pt>
                  <c:pt idx="1">
                    <c:v>7.2206890384868769</c:v>
                  </c:pt>
                  <c:pt idx="2">
                    <c:v>2.1660391257865355</c:v>
                  </c:pt>
                  <c:pt idx="3">
                    <c:v>1.0840391780169498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[1]CAT!$E$11:$E$14</c:f>
              <c:numCache>
                <c:formatCode>General</c:formatCode>
                <c:ptCount val="4"/>
                <c:pt idx="0">
                  <c:v>30.648266941999999</c:v>
                </c:pt>
                <c:pt idx="1">
                  <c:v>35.520324871999996</c:v>
                </c:pt>
                <c:pt idx="2">
                  <c:v>32.342642320000003</c:v>
                </c:pt>
                <c:pt idx="3">
                  <c:v>26.975400032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A-48DB-8F68-AB1C40227CE0}"/>
            </c:ext>
          </c:extLst>
        </c:ser>
        <c:ser>
          <c:idx val="2"/>
          <c:order val="2"/>
          <c:tx>
            <c:strRef>
              <c:f>[1]CAT!$F$10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[1]CAT!$F$15:$F$18</c:f>
                <c:numCache>
                  <c:formatCode>General</c:formatCode>
                  <c:ptCount val="4"/>
                  <c:pt idx="0">
                    <c:v>4.7688596923729643</c:v>
                  </c:pt>
                  <c:pt idx="1">
                    <c:v>3.6743372536131487</c:v>
                  </c:pt>
                  <c:pt idx="2">
                    <c:v>0.73144377683586936</c:v>
                  </c:pt>
                  <c:pt idx="3">
                    <c:v>3.4566609952885958</c:v>
                  </c:pt>
                </c:numCache>
              </c:numRef>
            </c:plus>
            <c:minus>
              <c:numRef>
                <c:f>[1]CAT!$F$15:$F$18</c:f>
                <c:numCache>
                  <c:formatCode>General</c:formatCode>
                  <c:ptCount val="4"/>
                  <c:pt idx="0">
                    <c:v>4.7688596923729643</c:v>
                  </c:pt>
                  <c:pt idx="1">
                    <c:v>3.6743372536131487</c:v>
                  </c:pt>
                  <c:pt idx="2">
                    <c:v>0.73144377683586936</c:v>
                  </c:pt>
                  <c:pt idx="3">
                    <c:v>3.4566609952885958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[1]CAT!$F$11:$F$14</c:f>
              <c:numCache>
                <c:formatCode>General</c:formatCode>
                <c:ptCount val="4"/>
                <c:pt idx="0">
                  <c:v>28.592495481999997</c:v>
                </c:pt>
                <c:pt idx="1">
                  <c:v>23.624079118000004</c:v>
                </c:pt>
                <c:pt idx="2">
                  <c:v>35.378093518</c:v>
                </c:pt>
                <c:pt idx="3">
                  <c:v>26.564024963999998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A-48DB-8F68-AB1C40227CE0}"/>
            </c:ext>
          </c:extLst>
        </c:ser>
        <c:ser>
          <c:idx val="3"/>
          <c:order val="3"/>
          <c:tx>
            <c:strRef>
              <c:f>[1]CAT!$G$10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[1]CAT!$G$15:$G$18</c:f>
                <c:numCache>
                  <c:formatCode>General</c:formatCode>
                  <c:ptCount val="4"/>
                  <c:pt idx="0">
                    <c:v>3.0536073764288783</c:v>
                  </c:pt>
                  <c:pt idx="1">
                    <c:v>1.1854970986094748</c:v>
                  </c:pt>
                  <c:pt idx="2">
                    <c:v>2.683386177225596</c:v>
                  </c:pt>
                  <c:pt idx="3">
                    <c:v>2.9385946084917558</c:v>
                  </c:pt>
                </c:numCache>
              </c:numRef>
            </c:plus>
            <c:minus>
              <c:numRef>
                <c:f>[1]CAT!$G$15:$G$18</c:f>
                <c:numCache>
                  <c:formatCode>General</c:formatCode>
                  <c:ptCount val="4"/>
                  <c:pt idx="0">
                    <c:v>3.0536073764288783</c:v>
                  </c:pt>
                  <c:pt idx="1">
                    <c:v>1.1854970986094748</c:v>
                  </c:pt>
                  <c:pt idx="2">
                    <c:v>2.683386177225596</c:v>
                  </c:pt>
                  <c:pt idx="3">
                    <c:v>2.9385946084917558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[1]CAT!$G$11:$G$14</c:f>
              <c:numCache>
                <c:formatCode>General</c:formatCode>
                <c:ptCount val="4"/>
                <c:pt idx="0">
                  <c:v>39.781012955999998</c:v>
                </c:pt>
                <c:pt idx="1">
                  <c:v>18.485359288000001</c:v>
                </c:pt>
                <c:pt idx="2">
                  <c:v>32.246422748000001</c:v>
                </c:pt>
                <c:pt idx="3">
                  <c:v>36.760494248000001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A-48DB-8F68-AB1C4022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 CAT activity [U / mg protein]</a:t>
                </a:r>
              </a:p>
            </c:rich>
          </c:tx>
          <c:layout>
            <c:manualLayout>
              <c:xMode val="edge"/>
              <c:yMode val="edge"/>
              <c:x val="2.368554660747382E-2"/>
              <c:y val="0.22881425415757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[1]CAT!$V$10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[1]CAT!$V$15:$V$18</c:f>
                <c:numCache>
                  <c:formatCode>General</c:formatCode>
                  <c:ptCount val="4"/>
                  <c:pt idx="0">
                    <c:v>1.0551933146805854</c:v>
                  </c:pt>
                  <c:pt idx="1">
                    <c:v>1.1256970477579598</c:v>
                  </c:pt>
                  <c:pt idx="2">
                    <c:v>1.148902208666805</c:v>
                  </c:pt>
                  <c:pt idx="3">
                    <c:v>1.6084540199698301</c:v>
                  </c:pt>
                </c:numCache>
              </c:numRef>
            </c:plus>
            <c:minus>
              <c:numRef>
                <c:f>[1]CAT!$V$15:$V$18</c:f>
                <c:numCache>
                  <c:formatCode>General</c:formatCode>
                  <c:ptCount val="4"/>
                  <c:pt idx="0">
                    <c:v>1.0551933146805854</c:v>
                  </c:pt>
                  <c:pt idx="1">
                    <c:v>1.1256970477579598</c:v>
                  </c:pt>
                  <c:pt idx="2">
                    <c:v>1.148902208666805</c:v>
                  </c:pt>
                  <c:pt idx="3">
                    <c:v>1.6084540199698301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[1]CAT!$V$11:$V$14</c:f>
              <c:numCache>
                <c:formatCode>General</c:formatCode>
                <c:ptCount val="4"/>
                <c:pt idx="0">
                  <c:v>6.1771650117999997</c:v>
                </c:pt>
                <c:pt idx="1">
                  <c:v>3.7048389278</c:v>
                </c:pt>
                <c:pt idx="2">
                  <c:v>5.8319808152000006</c:v>
                </c:pt>
                <c:pt idx="3">
                  <c:v>6.5980202861999997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F-4E3C-9F62-42D3CED2B2A6}"/>
            </c:ext>
          </c:extLst>
        </c:ser>
        <c:ser>
          <c:idx val="1"/>
          <c:order val="1"/>
          <c:tx>
            <c:strRef>
              <c:f>[1]CAT!$W$10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[1]CAT!$W$15:$W$18</c:f>
                <c:numCache>
                  <c:formatCode>General</c:formatCode>
                  <c:ptCount val="4"/>
                  <c:pt idx="0">
                    <c:v>1.0468672923519273</c:v>
                  </c:pt>
                  <c:pt idx="1">
                    <c:v>1.0481566782521787</c:v>
                  </c:pt>
                  <c:pt idx="2">
                    <c:v>0.93087625452768785</c:v>
                  </c:pt>
                  <c:pt idx="3">
                    <c:v>1.16444431140833</c:v>
                  </c:pt>
                </c:numCache>
              </c:numRef>
            </c:plus>
            <c:minus>
              <c:numRef>
                <c:f>[1]CAT!$W$15:$W$18</c:f>
                <c:numCache>
                  <c:formatCode>General</c:formatCode>
                  <c:ptCount val="4"/>
                  <c:pt idx="0">
                    <c:v>1.0468672923519273</c:v>
                  </c:pt>
                  <c:pt idx="1">
                    <c:v>1.0481566782521787</c:v>
                  </c:pt>
                  <c:pt idx="2">
                    <c:v>0.93087625452768785</c:v>
                  </c:pt>
                  <c:pt idx="3">
                    <c:v>1.16444431140833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[1]CAT!$W$11:$W$14</c:f>
              <c:numCache>
                <c:formatCode>General</c:formatCode>
                <c:ptCount val="4"/>
                <c:pt idx="0">
                  <c:v>6.9255227689999996</c:v>
                </c:pt>
                <c:pt idx="1">
                  <c:v>5.5046021088000003</c:v>
                </c:pt>
                <c:pt idx="2">
                  <c:v>7.7393150328000004</c:v>
                </c:pt>
                <c:pt idx="3">
                  <c:v>5.2796202801999996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F-4E3C-9F62-42D3CED2B2A6}"/>
            </c:ext>
          </c:extLst>
        </c:ser>
        <c:ser>
          <c:idx val="2"/>
          <c:order val="2"/>
          <c:tx>
            <c:strRef>
              <c:f>[1]CAT!$X$10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[1]CAT!$X$15:$X$18</c:f>
                <c:numCache>
                  <c:formatCode>General</c:formatCode>
                  <c:ptCount val="4"/>
                  <c:pt idx="0">
                    <c:v>1.2393337669517743</c:v>
                  </c:pt>
                  <c:pt idx="1">
                    <c:v>1.012451672827323</c:v>
                  </c:pt>
                  <c:pt idx="2">
                    <c:v>1.2990081612437947</c:v>
                  </c:pt>
                  <c:pt idx="3">
                    <c:v>1.2202512206490777</c:v>
                  </c:pt>
                </c:numCache>
              </c:numRef>
            </c:plus>
            <c:minus>
              <c:numRef>
                <c:f>[1]CAT!$X$15:$X$18</c:f>
                <c:numCache>
                  <c:formatCode>General</c:formatCode>
                  <c:ptCount val="4"/>
                  <c:pt idx="0">
                    <c:v>1.2393337669517743</c:v>
                  </c:pt>
                  <c:pt idx="1">
                    <c:v>1.012451672827323</c:v>
                  </c:pt>
                  <c:pt idx="2">
                    <c:v>1.2990081612437947</c:v>
                  </c:pt>
                  <c:pt idx="3">
                    <c:v>1.2202512206490777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[1]CAT!$X$11:$X$14</c:f>
              <c:numCache>
                <c:formatCode>General</c:formatCode>
                <c:ptCount val="4"/>
                <c:pt idx="0">
                  <c:v>8.9448716535999999</c:v>
                </c:pt>
                <c:pt idx="1">
                  <c:v>5.6111918719999991</c:v>
                </c:pt>
                <c:pt idx="2">
                  <c:v>7.3106865389999998</c:v>
                </c:pt>
                <c:pt idx="3">
                  <c:v>3.3494970922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F-4E3C-9F62-42D3CED2B2A6}"/>
            </c:ext>
          </c:extLst>
        </c:ser>
        <c:ser>
          <c:idx val="3"/>
          <c:order val="3"/>
          <c:tx>
            <c:strRef>
              <c:f>[1]CAT!$Y$10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[1]CAT!$Y$15:$Y$18</c:f>
                <c:numCache>
                  <c:formatCode>General</c:formatCode>
                  <c:ptCount val="4"/>
                  <c:pt idx="0">
                    <c:v>1.1666127034138207</c:v>
                  </c:pt>
                  <c:pt idx="1">
                    <c:v>0.88641825776058336</c:v>
                  </c:pt>
                  <c:pt idx="2">
                    <c:v>1.3475670481388811</c:v>
                  </c:pt>
                  <c:pt idx="3">
                    <c:v>0.82623942614434853</c:v>
                  </c:pt>
                </c:numCache>
              </c:numRef>
            </c:plus>
            <c:minus>
              <c:numRef>
                <c:f>[1]CAT!$Y$15:$Y$18</c:f>
                <c:numCache>
                  <c:formatCode>General</c:formatCode>
                  <c:ptCount val="4"/>
                  <c:pt idx="0">
                    <c:v>1.1666127034138207</c:v>
                  </c:pt>
                  <c:pt idx="1">
                    <c:v>0.88641825776058336</c:v>
                  </c:pt>
                  <c:pt idx="2">
                    <c:v>1.3475670481388811</c:v>
                  </c:pt>
                  <c:pt idx="3">
                    <c:v>0.82623942614434853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[1]CAT!$C$11:$C$14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[1]CAT!$Y$11:$Y$14</c:f>
              <c:numCache>
                <c:formatCode>General</c:formatCode>
                <c:ptCount val="4"/>
                <c:pt idx="0">
                  <c:v>9.4424062854000006</c:v>
                </c:pt>
                <c:pt idx="1">
                  <c:v>4.4161588089999997</c:v>
                </c:pt>
                <c:pt idx="2">
                  <c:v>8.9063581932000027</c:v>
                </c:pt>
                <c:pt idx="3">
                  <c:v>2.8957937382000001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F-4E3C-9F62-42D3CED2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Root  </a:t>
                </a:r>
                <a:r>
                  <a:rPr lang="pl-PL" sz="1600" b="0" i="0" u="none" strike="noStrike" kern="1200" baseline="0">
                    <a:solidFill>
                      <a:sysClr val="windowText" lastClr="000000"/>
                    </a:solidFill>
                  </a:rPr>
                  <a:t>CAT activity [U / mg protein]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>
                    <a:solidFill>
                      <a:sysClr val="windowText" lastClr="000000"/>
                    </a:solidFill>
                  </a:defRPr>
                </a:pP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823010312687286E-2"/>
              <c:y val="0.29621095669814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[1]SOD!$T$48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[1]SOD!$T$53:$T$56</c:f>
                <c:numCache>
                  <c:formatCode>General</c:formatCode>
                  <c:ptCount val="4"/>
                  <c:pt idx="0">
                    <c:v>47.173651991369368</c:v>
                  </c:pt>
                  <c:pt idx="1">
                    <c:v>65.046759388908541</c:v>
                  </c:pt>
                  <c:pt idx="2">
                    <c:v>57.886252498030863</c:v>
                  </c:pt>
                  <c:pt idx="3">
                    <c:v>58.009025243795236</c:v>
                  </c:pt>
                </c:numCache>
              </c:numRef>
            </c:plus>
            <c:minus>
              <c:numRef>
                <c:f>[1]SOD!$T$53:$T$56</c:f>
                <c:numCache>
                  <c:formatCode>General</c:formatCode>
                  <c:ptCount val="4"/>
                  <c:pt idx="0">
                    <c:v>47.173651991369368</c:v>
                  </c:pt>
                  <c:pt idx="1">
                    <c:v>65.046759388908541</c:v>
                  </c:pt>
                  <c:pt idx="2">
                    <c:v>57.886252498030863</c:v>
                  </c:pt>
                  <c:pt idx="3">
                    <c:v>58.009025243795236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[1]SOD!$T$49:$T$52</c:f>
              <c:numCache>
                <c:formatCode>General</c:formatCode>
                <c:ptCount val="4"/>
                <c:pt idx="0">
                  <c:v>118.074188581</c:v>
                </c:pt>
                <c:pt idx="1">
                  <c:v>204.97306110999997</c:v>
                </c:pt>
                <c:pt idx="2">
                  <c:v>184.82441742999998</c:v>
                </c:pt>
                <c:pt idx="3">
                  <c:v>176.31823482700003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A-4746-BDD9-4AE9B56730B2}"/>
            </c:ext>
          </c:extLst>
        </c:ser>
        <c:ser>
          <c:idx val="1"/>
          <c:order val="1"/>
          <c:tx>
            <c:strRef>
              <c:f>[1]SOD!$U$48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[1]SOD!$U$53:$U$56</c:f>
                <c:numCache>
                  <c:formatCode>General</c:formatCode>
                  <c:ptCount val="4"/>
                  <c:pt idx="0">
                    <c:v>52.889071040834381</c:v>
                  </c:pt>
                  <c:pt idx="1">
                    <c:v>85.719589931362322</c:v>
                  </c:pt>
                  <c:pt idx="2">
                    <c:v>49.06179151307817</c:v>
                  </c:pt>
                  <c:pt idx="3">
                    <c:v>44.149793284157788</c:v>
                  </c:pt>
                </c:numCache>
              </c:numRef>
            </c:plus>
            <c:minus>
              <c:numRef>
                <c:f>[1]SOD!$U$53:$U$56</c:f>
                <c:numCache>
                  <c:formatCode>General</c:formatCode>
                  <c:ptCount val="4"/>
                  <c:pt idx="0">
                    <c:v>52.889071040834381</c:v>
                  </c:pt>
                  <c:pt idx="1">
                    <c:v>85.719589931362322</c:v>
                  </c:pt>
                  <c:pt idx="2">
                    <c:v>49.06179151307817</c:v>
                  </c:pt>
                  <c:pt idx="3">
                    <c:v>44.149793284157788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[1]SOD!$U$49:$U$52</c:f>
              <c:numCache>
                <c:formatCode>General</c:formatCode>
                <c:ptCount val="4"/>
                <c:pt idx="0">
                  <c:v>161.24459947860004</c:v>
                </c:pt>
                <c:pt idx="1">
                  <c:v>232.98383599000005</c:v>
                </c:pt>
                <c:pt idx="2">
                  <c:v>153.15809339</c:v>
                </c:pt>
                <c:pt idx="3">
                  <c:v>136.13442152499999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A-4746-BDD9-4AE9B56730B2}"/>
            </c:ext>
          </c:extLst>
        </c:ser>
        <c:ser>
          <c:idx val="2"/>
          <c:order val="2"/>
          <c:tx>
            <c:strRef>
              <c:f>[1]SOD!$V$48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[1]SOD!$V$53:$V$56</c:f>
                <c:numCache>
                  <c:formatCode>General</c:formatCode>
                  <c:ptCount val="4"/>
                  <c:pt idx="0">
                    <c:v>47.422602761457249</c:v>
                  </c:pt>
                  <c:pt idx="1">
                    <c:v>83.653847466793863</c:v>
                  </c:pt>
                  <c:pt idx="2">
                    <c:v>57.88714019538989</c:v>
                  </c:pt>
                  <c:pt idx="3">
                    <c:v>52.711438175950555</c:v>
                  </c:pt>
                </c:numCache>
              </c:numRef>
            </c:plus>
            <c:minus>
              <c:numRef>
                <c:f>[1]SOD!$V$53:$V$56</c:f>
                <c:numCache>
                  <c:formatCode>General</c:formatCode>
                  <c:ptCount val="4"/>
                  <c:pt idx="0">
                    <c:v>47.422602761457249</c:v>
                  </c:pt>
                  <c:pt idx="1">
                    <c:v>83.653847466793863</c:v>
                  </c:pt>
                  <c:pt idx="2">
                    <c:v>57.88714019538989</c:v>
                  </c:pt>
                  <c:pt idx="3">
                    <c:v>52.711438175950555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[1]SOD!$V$49:$V$52</c:f>
              <c:numCache>
                <c:formatCode>General</c:formatCode>
                <c:ptCount val="4"/>
                <c:pt idx="0">
                  <c:v>134.20652921000001</c:v>
                </c:pt>
                <c:pt idx="1">
                  <c:v>253.37297601899999</c:v>
                </c:pt>
                <c:pt idx="2">
                  <c:v>177.21674668</c:v>
                </c:pt>
                <c:pt idx="3">
                  <c:v>168.22277014799997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A-4746-BDD9-4AE9B56730B2}"/>
            </c:ext>
          </c:extLst>
        </c:ser>
        <c:ser>
          <c:idx val="3"/>
          <c:order val="3"/>
          <c:tx>
            <c:strRef>
              <c:f>[1]SOD!$W$48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[1]SOD!$W$53:$W$56</c:f>
                <c:numCache>
                  <c:formatCode>General</c:formatCode>
                  <c:ptCount val="4"/>
                  <c:pt idx="0">
                    <c:v>63.371005639005574</c:v>
                  </c:pt>
                  <c:pt idx="1">
                    <c:v>74.419766699196828</c:v>
                  </c:pt>
                  <c:pt idx="2">
                    <c:v>56.614054423215379</c:v>
                  </c:pt>
                  <c:pt idx="3">
                    <c:v>52.979862406475895</c:v>
                  </c:pt>
                </c:numCache>
              </c:numRef>
            </c:plus>
            <c:minus>
              <c:numRef>
                <c:f>[1]SOD!$W$53:$W$56</c:f>
                <c:numCache>
                  <c:formatCode>General</c:formatCode>
                  <c:ptCount val="4"/>
                  <c:pt idx="0">
                    <c:v>63.371005639005574</c:v>
                  </c:pt>
                  <c:pt idx="1">
                    <c:v>74.419766699196828</c:v>
                  </c:pt>
                  <c:pt idx="2">
                    <c:v>56.614054423215379</c:v>
                  </c:pt>
                  <c:pt idx="3">
                    <c:v>52.979862406475895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[1]SOD!$W$49:$W$52</c:f>
              <c:numCache>
                <c:formatCode>General</c:formatCode>
                <c:ptCount val="4"/>
                <c:pt idx="0">
                  <c:v>182.66187442899999</c:v>
                </c:pt>
                <c:pt idx="1">
                  <c:v>228.20509208999997</c:v>
                </c:pt>
                <c:pt idx="2">
                  <c:v>173.68309414000001</c:v>
                </c:pt>
                <c:pt idx="3">
                  <c:v>145.10440225000005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2A-4746-BDD9-4AE9B567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Root SOD activity 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U/mg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protein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8.711617697615661E-3"/>
              <c:y val="0.12687819358351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73068196984"/>
          <c:y val="8.9552457128629692E-2"/>
          <c:w val="0.85651887018059747"/>
          <c:h val="0.72900158725218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'[1]shoot length1'!$D$36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'[1]shoot length1'!$D$41:$D$44</c:f>
                <c:numCache>
                  <c:formatCode>General</c:formatCode>
                  <c:ptCount val="4"/>
                  <c:pt idx="0">
                    <c:v>2.7443337654323332</c:v>
                  </c:pt>
                  <c:pt idx="1">
                    <c:v>4.301169314414901</c:v>
                  </c:pt>
                  <c:pt idx="2">
                    <c:v>2.5348513298353046</c:v>
                  </c:pt>
                  <c:pt idx="3">
                    <c:v>2.3868148351875265</c:v>
                  </c:pt>
                </c:numCache>
              </c:numRef>
            </c:plus>
            <c:minus>
              <c:numRef>
                <c:f>'[1]shoot length1'!$D$41:$D$44</c:f>
                <c:numCache>
                  <c:formatCode>General</c:formatCode>
                  <c:ptCount val="4"/>
                  <c:pt idx="0">
                    <c:v>2.7443337654323332</c:v>
                  </c:pt>
                  <c:pt idx="1">
                    <c:v>4.301169314414901</c:v>
                  </c:pt>
                  <c:pt idx="2">
                    <c:v>2.5348513298353046</c:v>
                  </c:pt>
                  <c:pt idx="3">
                    <c:v>2.3868148351875265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'[1]shoot length1'!$C$37:$C$40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'[1]shoot length1'!$D$37:$D$40</c:f>
              <c:numCache>
                <c:formatCode>General</c:formatCode>
                <c:ptCount val="4"/>
                <c:pt idx="0">
                  <c:v>13.696666666666665</c:v>
                </c:pt>
                <c:pt idx="1">
                  <c:v>16.383333333333333</c:v>
                </c:pt>
                <c:pt idx="2">
                  <c:v>4.2266666666666666</c:v>
                </c:pt>
                <c:pt idx="3">
                  <c:v>5.003333333333333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0-45C0-9DE1-2539C81C7658}"/>
            </c:ext>
          </c:extLst>
        </c:ser>
        <c:ser>
          <c:idx val="1"/>
          <c:order val="1"/>
          <c:tx>
            <c:strRef>
              <c:f>'[1]shoot length1'!$E$36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'[1]shoot length1'!$E$41:$E$44</c:f>
                <c:numCache>
                  <c:formatCode>General</c:formatCode>
                  <c:ptCount val="4"/>
                  <c:pt idx="0">
                    <c:v>2.2892176046368666</c:v>
                  </c:pt>
                  <c:pt idx="1">
                    <c:v>4.3169340439981072</c:v>
                  </c:pt>
                  <c:pt idx="2">
                    <c:v>2.8618457190317259</c:v>
                  </c:pt>
                  <c:pt idx="3">
                    <c:v>2.1668585237779032</c:v>
                  </c:pt>
                </c:numCache>
              </c:numRef>
            </c:plus>
            <c:minus>
              <c:numRef>
                <c:f>'[1]shoot length1'!$E$41:$E$44</c:f>
                <c:numCache>
                  <c:formatCode>General</c:formatCode>
                  <c:ptCount val="4"/>
                  <c:pt idx="0">
                    <c:v>2.2892176046368666</c:v>
                  </c:pt>
                  <c:pt idx="1">
                    <c:v>4.3169340439981072</c:v>
                  </c:pt>
                  <c:pt idx="2">
                    <c:v>2.8618457190317259</c:v>
                  </c:pt>
                  <c:pt idx="3">
                    <c:v>2.1668585237779032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'[1]shoot length1'!$C$37:$C$40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'[1]shoot length1'!$E$37:$E$40</c:f>
              <c:numCache>
                <c:formatCode>General</c:formatCode>
                <c:ptCount val="4"/>
                <c:pt idx="0">
                  <c:v>12.05</c:v>
                </c:pt>
                <c:pt idx="1">
                  <c:v>13.183333333333334</c:v>
                </c:pt>
                <c:pt idx="2">
                  <c:v>5.3466666666666676</c:v>
                </c:pt>
                <c:pt idx="3">
                  <c:v>5.4700000000000006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0-45C0-9DE1-2539C81C7658}"/>
            </c:ext>
          </c:extLst>
        </c:ser>
        <c:ser>
          <c:idx val="2"/>
          <c:order val="2"/>
          <c:tx>
            <c:strRef>
              <c:f>'[1]shoot length1'!$F$36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'[1]shoot length1'!$F$41:$F$44</c:f>
                <c:numCache>
                  <c:formatCode>General</c:formatCode>
                  <c:ptCount val="4"/>
                  <c:pt idx="0">
                    <c:v>2.7014683108418538</c:v>
                  </c:pt>
                  <c:pt idx="1">
                    <c:v>3.6339143266363982</c:v>
                  </c:pt>
                  <c:pt idx="2">
                    <c:v>2.5361841189191057</c:v>
                  </c:pt>
                  <c:pt idx="3">
                    <c:v>2.0688299764031766</c:v>
                  </c:pt>
                </c:numCache>
              </c:numRef>
            </c:plus>
            <c:minus>
              <c:numRef>
                <c:f>'[1]shoot length1'!$F$41:$F$44</c:f>
                <c:numCache>
                  <c:formatCode>General</c:formatCode>
                  <c:ptCount val="4"/>
                  <c:pt idx="0">
                    <c:v>2.7014683108418538</c:v>
                  </c:pt>
                  <c:pt idx="1">
                    <c:v>3.6339143266363982</c:v>
                  </c:pt>
                  <c:pt idx="2">
                    <c:v>2.5361841189191057</c:v>
                  </c:pt>
                  <c:pt idx="3">
                    <c:v>2.0688299764031766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'[1]shoot length1'!$C$37:$C$40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'[1]shoot length1'!$F$37:$F$40</c:f>
              <c:numCache>
                <c:formatCode>General</c:formatCode>
                <c:ptCount val="4"/>
                <c:pt idx="0">
                  <c:v>7.6000000000000023</c:v>
                </c:pt>
                <c:pt idx="1">
                  <c:v>14.053333333333335</c:v>
                </c:pt>
                <c:pt idx="2">
                  <c:v>5.3133333333333326</c:v>
                </c:pt>
                <c:pt idx="3">
                  <c:v>4.2833333333333332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0-45C0-9DE1-2539C81C7658}"/>
            </c:ext>
          </c:extLst>
        </c:ser>
        <c:ser>
          <c:idx val="3"/>
          <c:order val="3"/>
          <c:tx>
            <c:strRef>
              <c:f>'[1]shoot length1'!$G$36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'[1]shoot length1'!$G$41:$G$44</c:f>
                <c:numCache>
                  <c:formatCode>General</c:formatCode>
                  <c:ptCount val="4"/>
                  <c:pt idx="0">
                    <c:v>2.3708575489137638</c:v>
                  </c:pt>
                  <c:pt idx="1">
                    <c:v>4.8252877944067345</c:v>
                  </c:pt>
                  <c:pt idx="2">
                    <c:v>2.9059214219150578</c:v>
                  </c:pt>
                  <c:pt idx="3">
                    <c:v>2.038674913344166</c:v>
                  </c:pt>
                </c:numCache>
              </c:numRef>
            </c:plus>
            <c:minus>
              <c:numRef>
                <c:f>'[1]shoot length1'!$G$41:$G$44</c:f>
                <c:numCache>
                  <c:formatCode>General</c:formatCode>
                  <c:ptCount val="4"/>
                  <c:pt idx="0">
                    <c:v>2.3708575489137638</c:v>
                  </c:pt>
                  <c:pt idx="1">
                    <c:v>4.8252877944067345</c:v>
                  </c:pt>
                  <c:pt idx="2">
                    <c:v>2.9059214219150578</c:v>
                  </c:pt>
                  <c:pt idx="3">
                    <c:v>2.038674913344166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'[1]shoot length1'!$C$37:$C$40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'[1]shoot length1'!$G$37:$G$40</c:f>
              <c:numCache>
                <c:formatCode>General</c:formatCode>
                <c:ptCount val="4"/>
                <c:pt idx="0">
                  <c:v>6.08</c:v>
                </c:pt>
                <c:pt idx="1">
                  <c:v>10.426666666666666</c:v>
                </c:pt>
                <c:pt idx="2">
                  <c:v>4.4899999999999993</c:v>
                </c:pt>
                <c:pt idx="3">
                  <c:v>4.496666666666667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0-45C0-9DE1-2539C81C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9.7694348058187622E-2"/>
              <c:y val="0.91094861660079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length [cm]</a:t>
                </a:r>
              </a:p>
            </c:rich>
          </c:tx>
          <c:layout>
            <c:manualLayout>
              <c:xMode val="edge"/>
              <c:yMode val="edge"/>
              <c:x val="9.1111704257306799E-3"/>
              <c:y val="0.1842712645109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1722941414"/>
          <c:y val="0.92206280539043295"/>
          <c:w val="0.48397220739356733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[1]SOD!$AP$3</c:f>
              <c:strCache>
                <c:ptCount val="1"/>
                <c:pt idx="0">
                  <c:v>inh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3017155699432471E-2"/>
                  <c:y val="0.339498122900612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[1]SOD!$AS$2:$AT$2</c:f>
              <c:numCache>
                <c:formatCode>General</c:formatCode>
                <c:ptCount val="2"/>
                <c:pt idx="0">
                  <c:v>10</c:v>
                </c:pt>
                <c:pt idx="1">
                  <c:v>1</c:v>
                </c:pt>
              </c:numCache>
            </c:numRef>
          </c:xVal>
          <c:yVal>
            <c:numRef>
              <c:f>[1]SOD!$AS$3:$AT$3</c:f>
              <c:numCache>
                <c:formatCode>General</c:formatCode>
                <c:ptCount val="2"/>
                <c:pt idx="0">
                  <c:v>91.956094919999998</c:v>
                </c:pt>
                <c:pt idx="1">
                  <c:v>61.925362939999999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E5-4E50-9B48-CE5C00DF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963776"/>
        <c:axId val="1855970016"/>
      </c:scatterChart>
      <c:valAx>
        <c:axId val="185596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970016"/>
        <c:crosses val="autoZero"/>
        <c:crossBetween val="midCat"/>
      </c:valAx>
      <c:valAx>
        <c:axId val="18559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96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[1]SOD!$C$48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[1]SOD!$C$53:$C$56</c:f>
                <c:numCache>
                  <c:formatCode>General</c:formatCode>
                  <c:ptCount val="4"/>
                  <c:pt idx="0">
                    <c:v>15.677748111989763</c:v>
                  </c:pt>
                  <c:pt idx="1">
                    <c:v>15.691718240001215</c:v>
                  </c:pt>
                  <c:pt idx="2">
                    <c:v>16.038142786273518</c:v>
                  </c:pt>
                  <c:pt idx="3">
                    <c:v>23.859832586086441</c:v>
                  </c:pt>
                </c:numCache>
              </c:numRef>
            </c:plus>
            <c:minus>
              <c:numRef>
                <c:f>[1]SOD!$C$53:$C$56</c:f>
                <c:numCache>
                  <c:formatCode>General</c:formatCode>
                  <c:ptCount val="4"/>
                  <c:pt idx="0">
                    <c:v>15.677748111989763</c:v>
                  </c:pt>
                  <c:pt idx="1">
                    <c:v>15.691718240001215</c:v>
                  </c:pt>
                  <c:pt idx="2">
                    <c:v>16.038142786273518</c:v>
                  </c:pt>
                  <c:pt idx="3">
                    <c:v>23.859832586086441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[1]SOD!$C$49:$C$52</c:f>
              <c:numCache>
                <c:formatCode>General</c:formatCode>
                <c:ptCount val="4"/>
                <c:pt idx="0">
                  <c:v>121.76845854937501</c:v>
                </c:pt>
                <c:pt idx="1">
                  <c:v>200.94441086124999</c:v>
                </c:pt>
                <c:pt idx="2">
                  <c:v>183.881143264125</c:v>
                </c:pt>
                <c:pt idx="3">
                  <c:v>162.058652349375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9-4774-9AC1-6DBFC1B738B7}"/>
            </c:ext>
          </c:extLst>
        </c:ser>
        <c:ser>
          <c:idx val="1"/>
          <c:order val="1"/>
          <c:tx>
            <c:strRef>
              <c:f>[1]SOD!$D$48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[1]SOD!$D$53:$D$56</c:f>
                <c:numCache>
                  <c:formatCode>General</c:formatCode>
                  <c:ptCount val="4"/>
                  <c:pt idx="0">
                    <c:v>15.744065510528246</c:v>
                  </c:pt>
                  <c:pt idx="1">
                    <c:v>16.404246848615891</c:v>
                  </c:pt>
                  <c:pt idx="2">
                    <c:v>25.213142071180272</c:v>
                  </c:pt>
                  <c:pt idx="3">
                    <c:v>23.78606098524871</c:v>
                  </c:pt>
                </c:numCache>
              </c:numRef>
            </c:plus>
            <c:minus>
              <c:numRef>
                <c:f>[1]SOD!$D$53:$D$56</c:f>
                <c:numCache>
                  <c:formatCode>General</c:formatCode>
                  <c:ptCount val="4"/>
                  <c:pt idx="0">
                    <c:v>15.744065510528246</c:v>
                  </c:pt>
                  <c:pt idx="1">
                    <c:v>16.404246848615891</c:v>
                  </c:pt>
                  <c:pt idx="2">
                    <c:v>25.213142071180272</c:v>
                  </c:pt>
                  <c:pt idx="3">
                    <c:v>23.78606098524871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[1]SOD!$D$49:$D$52</c:f>
              <c:numCache>
                <c:formatCode>General</c:formatCode>
                <c:ptCount val="4"/>
                <c:pt idx="0">
                  <c:v>148.82699903499997</c:v>
                </c:pt>
                <c:pt idx="1">
                  <c:v>190.56680424818751</c:v>
                </c:pt>
                <c:pt idx="2">
                  <c:v>197.26269717299999</c:v>
                </c:pt>
                <c:pt idx="3">
                  <c:v>162.29113526350002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9-4774-9AC1-6DBFC1B738B7}"/>
            </c:ext>
          </c:extLst>
        </c:ser>
        <c:ser>
          <c:idx val="2"/>
          <c:order val="2"/>
          <c:tx>
            <c:strRef>
              <c:f>[1]SOD!$E$48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[1]SOD!$E$53:$E$56</c:f>
                <c:numCache>
                  <c:formatCode>General</c:formatCode>
                  <c:ptCount val="4"/>
                  <c:pt idx="0">
                    <c:v>15.704515362030294</c:v>
                  </c:pt>
                  <c:pt idx="1">
                    <c:v>15.592665086745656</c:v>
                  </c:pt>
                  <c:pt idx="2">
                    <c:v>15.631533052644631</c:v>
                  </c:pt>
                  <c:pt idx="3">
                    <c:v>23.413763492059818</c:v>
                  </c:pt>
                </c:numCache>
              </c:numRef>
            </c:plus>
            <c:minus>
              <c:numRef>
                <c:f>[1]SOD!$E$53:$E$56</c:f>
                <c:numCache>
                  <c:formatCode>General</c:formatCode>
                  <c:ptCount val="4"/>
                  <c:pt idx="0">
                    <c:v>15.704515362030294</c:v>
                  </c:pt>
                  <c:pt idx="1">
                    <c:v>15.592665086745656</c:v>
                  </c:pt>
                  <c:pt idx="2">
                    <c:v>15.631533052644631</c:v>
                  </c:pt>
                  <c:pt idx="3">
                    <c:v>23.413763492059818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[1]SOD!$E$49:$E$52</c:f>
              <c:numCache>
                <c:formatCode>General</c:formatCode>
                <c:ptCount val="4"/>
                <c:pt idx="0">
                  <c:v>142.83555660249999</c:v>
                </c:pt>
                <c:pt idx="1">
                  <c:v>212.15893503225001</c:v>
                </c:pt>
                <c:pt idx="2">
                  <c:v>176.16219835750002</c:v>
                </c:pt>
                <c:pt idx="3">
                  <c:v>181.60705035600003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9-4774-9AC1-6DBFC1B738B7}"/>
            </c:ext>
          </c:extLst>
        </c:ser>
        <c:ser>
          <c:idx val="3"/>
          <c:order val="3"/>
          <c:tx>
            <c:strRef>
              <c:f>[1]SOD!$F$48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[1]SOD!$F$53:$F$56</c:f>
                <c:numCache>
                  <c:formatCode>General</c:formatCode>
                  <c:ptCount val="4"/>
                  <c:pt idx="0">
                    <c:v>15.591220741578109</c:v>
                  </c:pt>
                  <c:pt idx="1">
                    <c:v>15.563296671553164</c:v>
                  </c:pt>
                  <c:pt idx="2">
                    <c:v>15.589559507433867</c:v>
                  </c:pt>
                  <c:pt idx="3">
                    <c:v>22.214708698328153</c:v>
                  </c:pt>
                </c:numCache>
              </c:numRef>
            </c:plus>
            <c:minus>
              <c:numRef>
                <c:f>[1]SOD!$F$53:$F$56</c:f>
                <c:numCache>
                  <c:formatCode>General</c:formatCode>
                  <c:ptCount val="4"/>
                  <c:pt idx="0">
                    <c:v>15.591220741578109</c:v>
                  </c:pt>
                  <c:pt idx="1">
                    <c:v>15.563296671553164</c:v>
                  </c:pt>
                  <c:pt idx="2">
                    <c:v>15.589559507433867</c:v>
                  </c:pt>
                  <c:pt idx="3">
                    <c:v>22.214708698328153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[1]SOD!$B$49:$B$52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[1]SOD!$F$49:$F$52</c:f>
              <c:numCache>
                <c:formatCode>General</c:formatCode>
                <c:ptCount val="4"/>
                <c:pt idx="0">
                  <c:v>161.29840443662499</c:v>
                </c:pt>
                <c:pt idx="1">
                  <c:v>204.68713288375002</c:v>
                </c:pt>
                <c:pt idx="2">
                  <c:v>152.46164255750003</c:v>
                </c:pt>
                <c:pt idx="3">
                  <c:v>120.06032316749997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9-4774-9AC1-6DBFC1B7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SOD activity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U/mg protein]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8062864815332938E-2"/>
              <c:y val="0.10267321566230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[1]POD!$E$10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[1]POD!$E$15:$E$18</c:f>
                <c:numCache>
                  <c:formatCode>General</c:formatCode>
                  <c:ptCount val="4"/>
                  <c:pt idx="0">
                    <c:v>0.11854005485203616</c:v>
                  </c:pt>
                  <c:pt idx="1">
                    <c:v>0.55949964309369471</c:v>
                  </c:pt>
                  <c:pt idx="2">
                    <c:v>0.59398036564964518</c:v>
                  </c:pt>
                  <c:pt idx="3">
                    <c:v>1.0001645424192556</c:v>
                  </c:pt>
                </c:numCache>
              </c:numRef>
            </c:plus>
            <c:minus>
              <c:numRef>
                <c:f>[1]POD!$E$15:$E$18</c:f>
                <c:numCache>
                  <c:formatCode>General</c:formatCode>
                  <c:ptCount val="4"/>
                  <c:pt idx="0">
                    <c:v>0.11854005485203616</c:v>
                  </c:pt>
                  <c:pt idx="1">
                    <c:v>0.55949964309369471</c:v>
                  </c:pt>
                  <c:pt idx="2">
                    <c:v>0.59398036564964518</c:v>
                  </c:pt>
                  <c:pt idx="3">
                    <c:v>1.0001645424192556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[1]POD!$E$11:$E$14</c:f>
              <c:numCache>
                <c:formatCode>General</c:formatCode>
                <c:ptCount val="4"/>
                <c:pt idx="0">
                  <c:v>1.7044105267999998</c:v>
                </c:pt>
                <c:pt idx="1">
                  <c:v>2.3828839736000003</c:v>
                </c:pt>
                <c:pt idx="2">
                  <c:v>1.623630898</c:v>
                </c:pt>
                <c:pt idx="3">
                  <c:v>2.3276552021999999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4D8D-9966-DD15FC51E4F6}"/>
            </c:ext>
          </c:extLst>
        </c:ser>
        <c:ser>
          <c:idx val="1"/>
          <c:order val="1"/>
          <c:tx>
            <c:strRef>
              <c:f>[1]POD!$F$10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[1]POD!$F$15:$F$18</c:f>
                <c:numCache>
                  <c:formatCode>General</c:formatCode>
                  <c:ptCount val="4"/>
                  <c:pt idx="0">
                    <c:v>0.21045780465665295</c:v>
                  </c:pt>
                  <c:pt idx="1">
                    <c:v>0.2825347410681926</c:v>
                  </c:pt>
                  <c:pt idx="2">
                    <c:v>0.7992800790824709</c:v>
                  </c:pt>
                  <c:pt idx="3">
                    <c:v>0.6312201716766026</c:v>
                  </c:pt>
                </c:numCache>
              </c:numRef>
            </c:plus>
            <c:minus>
              <c:numRef>
                <c:f>[1]POD!$F$15:$F$18</c:f>
                <c:numCache>
                  <c:formatCode>General</c:formatCode>
                  <c:ptCount val="4"/>
                  <c:pt idx="0">
                    <c:v>0.21045780465665295</c:v>
                  </c:pt>
                  <c:pt idx="1">
                    <c:v>0.2825347410681926</c:v>
                  </c:pt>
                  <c:pt idx="2">
                    <c:v>0.7992800790824709</c:v>
                  </c:pt>
                  <c:pt idx="3">
                    <c:v>0.6312201716766026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[1]POD!$F$11:$F$14</c:f>
              <c:numCache>
                <c:formatCode>General</c:formatCode>
                <c:ptCount val="4"/>
                <c:pt idx="0">
                  <c:v>3.0756101299999998</c:v>
                </c:pt>
                <c:pt idx="1">
                  <c:v>2.7568952581999997</c:v>
                </c:pt>
                <c:pt idx="2">
                  <c:v>1.7174899213999999</c:v>
                </c:pt>
                <c:pt idx="3">
                  <c:v>2.4102464447999998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D8D-9966-DD15FC51E4F6}"/>
            </c:ext>
          </c:extLst>
        </c:ser>
        <c:ser>
          <c:idx val="2"/>
          <c:order val="2"/>
          <c:tx>
            <c:strRef>
              <c:f>[1]POD!$G$10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[1]POD!$G$15:$G$18</c:f>
                <c:numCache>
                  <c:formatCode>General</c:formatCode>
                  <c:ptCount val="4"/>
                  <c:pt idx="0">
                    <c:v>0.61557676224464697</c:v>
                  </c:pt>
                  <c:pt idx="1">
                    <c:v>0.88882323839743171</c:v>
                  </c:pt>
                  <c:pt idx="2">
                    <c:v>0.3859945691635322</c:v>
                  </c:pt>
                  <c:pt idx="3">
                    <c:v>0.50748407278504859</c:v>
                  </c:pt>
                </c:numCache>
              </c:numRef>
            </c:plus>
            <c:minus>
              <c:numRef>
                <c:f>[1]POD!$G$15:$G$18</c:f>
                <c:numCache>
                  <c:formatCode>General</c:formatCode>
                  <c:ptCount val="4"/>
                  <c:pt idx="0">
                    <c:v>0.61557676224464697</c:v>
                  </c:pt>
                  <c:pt idx="1">
                    <c:v>0.88882323839743171</c:v>
                  </c:pt>
                  <c:pt idx="2">
                    <c:v>0.3859945691635322</c:v>
                  </c:pt>
                  <c:pt idx="3">
                    <c:v>0.50748407278504859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[1]POD!$G$11:$G$14</c:f>
              <c:numCache>
                <c:formatCode>General</c:formatCode>
                <c:ptCount val="4"/>
                <c:pt idx="0">
                  <c:v>3.1591141037999999</c:v>
                </c:pt>
                <c:pt idx="1">
                  <c:v>3.2796669620000003</c:v>
                </c:pt>
                <c:pt idx="2">
                  <c:v>2.1622289254</c:v>
                </c:pt>
                <c:pt idx="3">
                  <c:v>2.0457362988000001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B-4D8D-9966-DD15FC51E4F6}"/>
            </c:ext>
          </c:extLst>
        </c:ser>
        <c:ser>
          <c:idx val="3"/>
          <c:order val="3"/>
          <c:tx>
            <c:strRef>
              <c:f>[1]POD!$H$10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[1]POD!$H$15:$H$18</c:f>
                <c:numCache>
                  <c:formatCode>General</c:formatCode>
                  <c:ptCount val="4"/>
                  <c:pt idx="0">
                    <c:v>0.47143258299209745</c:v>
                  </c:pt>
                  <c:pt idx="1">
                    <c:v>0.64571629212909654</c:v>
                  </c:pt>
                  <c:pt idx="2">
                    <c:v>0.57801186586679698</c:v>
                  </c:pt>
                  <c:pt idx="3">
                    <c:v>0.19359640878731893</c:v>
                  </c:pt>
                </c:numCache>
              </c:numRef>
            </c:plus>
            <c:minus>
              <c:numRef>
                <c:f>[1]POD!$H$15:$H$18</c:f>
                <c:numCache>
                  <c:formatCode>General</c:formatCode>
                  <c:ptCount val="4"/>
                  <c:pt idx="0">
                    <c:v>0.47143258299209745</c:v>
                  </c:pt>
                  <c:pt idx="1">
                    <c:v>0.64571629212909654</c:v>
                  </c:pt>
                  <c:pt idx="2">
                    <c:v>0.57801186586679698</c:v>
                  </c:pt>
                  <c:pt idx="3">
                    <c:v>0.19359640878731893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[1]POD!$H$11:$H$14</c:f>
              <c:numCache>
                <c:formatCode>General</c:formatCode>
                <c:ptCount val="4"/>
                <c:pt idx="0">
                  <c:v>2.4650857555999997</c:v>
                </c:pt>
                <c:pt idx="1">
                  <c:v>3.9730972039999997</c:v>
                </c:pt>
                <c:pt idx="2">
                  <c:v>1.9228331914000001</c:v>
                </c:pt>
                <c:pt idx="3">
                  <c:v>1.5443509891999998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B-4D8D-9966-DD15FC51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POD activity [U / mg protein]</a:t>
                </a:r>
              </a:p>
            </c:rich>
          </c:tx>
          <c:layout>
            <c:manualLayout>
              <c:xMode val="edge"/>
              <c:yMode val="edge"/>
              <c:x val="2.7444124290534513E-2"/>
              <c:y val="0.12136071387255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[1]POD!$W$10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[1]POD!$W$15:$W$18</c:f>
                <c:numCache>
                  <c:formatCode>General</c:formatCode>
                  <c:ptCount val="4"/>
                  <c:pt idx="0">
                    <c:v>0.46984667575932032</c:v>
                  </c:pt>
                  <c:pt idx="1">
                    <c:v>0.64420376761719123</c:v>
                  </c:pt>
                  <c:pt idx="2">
                    <c:v>0.25992705957306184</c:v>
                  </c:pt>
                  <c:pt idx="3">
                    <c:v>0.26123968838710016</c:v>
                  </c:pt>
                </c:numCache>
              </c:numRef>
            </c:plus>
            <c:minus>
              <c:numRef>
                <c:f>[1]POD!$W$15:$W$18</c:f>
                <c:numCache>
                  <c:formatCode>General</c:formatCode>
                  <c:ptCount val="4"/>
                  <c:pt idx="0">
                    <c:v>0.46984667575932032</c:v>
                  </c:pt>
                  <c:pt idx="1">
                    <c:v>0.64420376761719123</c:v>
                  </c:pt>
                  <c:pt idx="2">
                    <c:v>0.25992705957306184</c:v>
                  </c:pt>
                  <c:pt idx="3">
                    <c:v>0.26123968838710016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[1]POD!$W$11:$W$14</c:f>
              <c:numCache>
                <c:formatCode>General</c:formatCode>
                <c:ptCount val="4"/>
                <c:pt idx="0">
                  <c:v>1.8618891692000001</c:v>
                </c:pt>
                <c:pt idx="1">
                  <c:v>1.0170965571999999</c:v>
                </c:pt>
                <c:pt idx="2">
                  <c:v>1.7460869483999999</c:v>
                </c:pt>
                <c:pt idx="3">
                  <c:v>1.8953327490000003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8-4F89-BD97-569932D9D3F6}"/>
            </c:ext>
          </c:extLst>
        </c:ser>
        <c:ser>
          <c:idx val="1"/>
          <c:order val="1"/>
          <c:tx>
            <c:strRef>
              <c:f>[1]POD!$X$10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[1]POD!$X$15:$X$18</c:f>
                <c:numCache>
                  <c:formatCode>General</c:formatCode>
                  <c:ptCount val="4"/>
                  <c:pt idx="0">
                    <c:v>0.52703035898776718</c:v>
                  </c:pt>
                  <c:pt idx="1">
                    <c:v>0.76300832770728799</c:v>
                  </c:pt>
                  <c:pt idx="2">
                    <c:v>6.2080305170260155E-2</c:v>
                  </c:pt>
                  <c:pt idx="3">
                    <c:v>0.36241059986987989</c:v>
                  </c:pt>
                </c:numCache>
              </c:numRef>
            </c:plus>
            <c:minus>
              <c:numRef>
                <c:f>[1]POD!$X$15:$X$18</c:f>
                <c:numCache>
                  <c:formatCode>General</c:formatCode>
                  <c:ptCount val="4"/>
                  <c:pt idx="0">
                    <c:v>0.52703035898776718</c:v>
                  </c:pt>
                  <c:pt idx="1">
                    <c:v>0.76300832770728799</c:v>
                  </c:pt>
                  <c:pt idx="2">
                    <c:v>6.2080305170260155E-2</c:v>
                  </c:pt>
                  <c:pt idx="3">
                    <c:v>0.36241059986987989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[1]POD!$X$11:$X$14</c:f>
              <c:numCache>
                <c:formatCode>General</c:formatCode>
                <c:ptCount val="4"/>
                <c:pt idx="0">
                  <c:v>1.8705675963999997</c:v>
                </c:pt>
                <c:pt idx="1">
                  <c:v>1.2775951066</c:v>
                </c:pt>
                <c:pt idx="2">
                  <c:v>2.1225509584000002</c:v>
                </c:pt>
                <c:pt idx="3">
                  <c:v>1.7226769000000002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8-4F89-BD97-569932D9D3F6}"/>
            </c:ext>
          </c:extLst>
        </c:ser>
        <c:ser>
          <c:idx val="2"/>
          <c:order val="2"/>
          <c:tx>
            <c:strRef>
              <c:f>[1]POD!$Y$10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[1]POD!$Y$15:$Y$18</c:f>
                <c:numCache>
                  <c:formatCode>General</c:formatCode>
                  <c:ptCount val="4"/>
                  <c:pt idx="0">
                    <c:v>0.45692664607511435</c:v>
                  </c:pt>
                  <c:pt idx="1">
                    <c:v>0.49949130877418424</c:v>
                  </c:pt>
                  <c:pt idx="2">
                    <c:v>0.75556175432996597</c:v>
                  </c:pt>
                  <c:pt idx="3">
                    <c:v>0.56800087723200055</c:v>
                  </c:pt>
                </c:numCache>
              </c:numRef>
            </c:plus>
            <c:minus>
              <c:numRef>
                <c:f>[1]POD!$Y$15:$Y$18</c:f>
                <c:numCache>
                  <c:formatCode>General</c:formatCode>
                  <c:ptCount val="4"/>
                  <c:pt idx="0">
                    <c:v>0.45692664607511435</c:v>
                  </c:pt>
                  <c:pt idx="1">
                    <c:v>0.49949130877418424</c:v>
                  </c:pt>
                  <c:pt idx="2">
                    <c:v>0.75556175432996597</c:v>
                  </c:pt>
                  <c:pt idx="3">
                    <c:v>0.56800087723200055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[1]POD!$Y$11:$Y$14</c:f>
              <c:numCache>
                <c:formatCode>General</c:formatCode>
                <c:ptCount val="4"/>
                <c:pt idx="0">
                  <c:v>1.4090872664</c:v>
                </c:pt>
                <c:pt idx="1">
                  <c:v>2.1519346380000002</c:v>
                </c:pt>
                <c:pt idx="2">
                  <c:v>3.1120401528000001</c:v>
                </c:pt>
                <c:pt idx="3">
                  <c:v>2.1417157328000003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8-4F89-BD97-569932D9D3F6}"/>
            </c:ext>
          </c:extLst>
        </c:ser>
        <c:ser>
          <c:idx val="3"/>
          <c:order val="3"/>
          <c:tx>
            <c:strRef>
              <c:f>[1]POD!$Z$10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[1]POD!$Z$15:$Z$18</c:f>
                <c:numCache>
                  <c:formatCode>General</c:formatCode>
                  <c:ptCount val="4"/>
                  <c:pt idx="0">
                    <c:v>0.65221545360199262</c:v>
                  </c:pt>
                  <c:pt idx="1">
                    <c:v>0.70004327957292356</c:v>
                  </c:pt>
                  <c:pt idx="2">
                    <c:v>0.49760370959615408</c:v>
                  </c:pt>
                  <c:pt idx="3">
                    <c:v>0.80162185950407727</c:v>
                  </c:pt>
                </c:numCache>
              </c:numRef>
            </c:plus>
            <c:minus>
              <c:numRef>
                <c:f>[1]POD!$Z$15:$Z$18</c:f>
                <c:numCache>
                  <c:formatCode>General</c:formatCode>
                  <c:ptCount val="4"/>
                  <c:pt idx="0">
                    <c:v>0.65221545360199262</c:v>
                  </c:pt>
                  <c:pt idx="1">
                    <c:v>0.70004327957292356</c:v>
                  </c:pt>
                  <c:pt idx="2">
                    <c:v>0.49760370959615408</c:v>
                  </c:pt>
                  <c:pt idx="3">
                    <c:v>0.80162185950407727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[1]POD!$V$11:$V$14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[1]POD!$Z$11:$Z$14</c:f>
              <c:numCache>
                <c:formatCode>General</c:formatCode>
                <c:ptCount val="4"/>
                <c:pt idx="0">
                  <c:v>1.784117763</c:v>
                </c:pt>
                <c:pt idx="1">
                  <c:v>2.1306340810000002</c:v>
                </c:pt>
                <c:pt idx="2">
                  <c:v>3.2410776962000001</c:v>
                </c:pt>
                <c:pt idx="3">
                  <c:v>2.8173731965999997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8-4F89-BD97-569932D9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Root POD activity [U / mg protein]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2898088963271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[1]GST!$E$10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[1]GST!$E$15:$E$18</c:f>
                <c:numCache>
                  <c:formatCode>General</c:formatCode>
                  <c:ptCount val="4"/>
                  <c:pt idx="0">
                    <c:v>0.8406426920090676</c:v>
                  </c:pt>
                  <c:pt idx="1">
                    <c:v>1.5755617046201469</c:v>
                  </c:pt>
                  <c:pt idx="2">
                    <c:v>0.3737988363278224</c:v>
                  </c:pt>
                  <c:pt idx="3">
                    <c:v>0.73613376042178058</c:v>
                  </c:pt>
                </c:numCache>
              </c:numRef>
            </c:plus>
            <c:minus>
              <c:numRef>
                <c:f>[1]GST!$E$15:$E$18</c:f>
                <c:numCache>
                  <c:formatCode>General</c:formatCode>
                  <c:ptCount val="4"/>
                  <c:pt idx="0">
                    <c:v>0.8406426920090676</c:v>
                  </c:pt>
                  <c:pt idx="1">
                    <c:v>1.5755617046201469</c:v>
                  </c:pt>
                  <c:pt idx="2">
                    <c:v>0.3737988363278224</c:v>
                  </c:pt>
                  <c:pt idx="3">
                    <c:v>0.73613376042178058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[1]GST!$E$11:$E$14</c:f>
              <c:numCache>
                <c:formatCode>General</c:formatCode>
                <c:ptCount val="4"/>
                <c:pt idx="0">
                  <c:v>2.6594664554</c:v>
                </c:pt>
                <c:pt idx="1">
                  <c:v>4.0629105632</c:v>
                </c:pt>
                <c:pt idx="2">
                  <c:v>1.9682402345999996</c:v>
                </c:pt>
                <c:pt idx="3">
                  <c:v>2.0165519717999998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4-4405-9D0D-BD09833DE1A4}"/>
            </c:ext>
          </c:extLst>
        </c:ser>
        <c:ser>
          <c:idx val="1"/>
          <c:order val="1"/>
          <c:tx>
            <c:strRef>
              <c:f>[1]GST!$F$10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[1]GST!$F$15:$F$18</c:f>
                <c:numCache>
                  <c:formatCode>General</c:formatCode>
                  <c:ptCount val="4"/>
                  <c:pt idx="0">
                    <c:v>0.5339386954702483</c:v>
                  </c:pt>
                  <c:pt idx="1">
                    <c:v>1.5847538057977457</c:v>
                  </c:pt>
                  <c:pt idx="2">
                    <c:v>0.79347193056366594</c:v>
                  </c:pt>
                  <c:pt idx="3">
                    <c:v>1.0307598407968979</c:v>
                  </c:pt>
                </c:numCache>
              </c:numRef>
            </c:plus>
            <c:minus>
              <c:numRef>
                <c:f>[1]GST!$F$15:$F$18</c:f>
                <c:numCache>
                  <c:formatCode>General</c:formatCode>
                  <c:ptCount val="4"/>
                  <c:pt idx="0">
                    <c:v>0.5339386954702483</c:v>
                  </c:pt>
                  <c:pt idx="1">
                    <c:v>1.5847538057977457</c:v>
                  </c:pt>
                  <c:pt idx="2">
                    <c:v>0.79347193056366594</c:v>
                  </c:pt>
                  <c:pt idx="3">
                    <c:v>1.0307598407968979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[1]GST!$F$11:$F$14</c:f>
              <c:numCache>
                <c:formatCode>General</c:formatCode>
                <c:ptCount val="4"/>
                <c:pt idx="0">
                  <c:v>4.6803728927999995</c:v>
                </c:pt>
                <c:pt idx="1">
                  <c:v>5.3237570557999998</c:v>
                </c:pt>
                <c:pt idx="2">
                  <c:v>3.6639796435999998</c:v>
                </c:pt>
                <c:pt idx="3">
                  <c:v>2.2224263214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4-4405-9D0D-BD09833DE1A4}"/>
            </c:ext>
          </c:extLst>
        </c:ser>
        <c:ser>
          <c:idx val="2"/>
          <c:order val="2"/>
          <c:tx>
            <c:strRef>
              <c:f>[1]GST!$G$10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[1]GST!$G$15:$G$18</c:f>
                <c:numCache>
                  <c:formatCode>General</c:formatCode>
                  <c:ptCount val="4"/>
                  <c:pt idx="0">
                    <c:v>0.67878443354033935</c:v>
                  </c:pt>
                  <c:pt idx="1">
                    <c:v>1.3139202856500216</c:v>
                  </c:pt>
                  <c:pt idx="2">
                    <c:v>0.58244669732432819</c:v>
                  </c:pt>
                  <c:pt idx="3">
                    <c:v>1.0720259235966783</c:v>
                  </c:pt>
                </c:numCache>
              </c:numRef>
            </c:plus>
            <c:minus>
              <c:numRef>
                <c:f>[1]GST!$G$15:$G$18</c:f>
                <c:numCache>
                  <c:formatCode>General</c:formatCode>
                  <c:ptCount val="4"/>
                  <c:pt idx="0">
                    <c:v>0.67878443354033935</c:v>
                  </c:pt>
                  <c:pt idx="1">
                    <c:v>1.3139202856500216</c:v>
                  </c:pt>
                  <c:pt idx="2">
                    <c:v>0.58244669732432819</c:v>
                  </c:pt>
                  <c:pt idx="3">
                    <c:v>1.0720259235966783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[1]GST!$G$11:$G$14</c:f>
              <c:numCache>
                <c:formatCode>General</c:formatCode>
                <c:ptCount val="4"/>
                <c:pt idx="0">
                  <c:v>4.305020099600001</c:v>
                </c:pt>
                <c:pt idx="1">
                  <c:v>5.4932262482000001</c:v>
                </c:pt>
                <c:pt idx="2">
                  <c:v>3.3702452579999997</c:v>
                </c:pt>
                <c:pt idx="3">
                  <c:v>2.7540008968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4-4405-9D0D-BD09833DE1A4}"/>
            </c:ext>
          </c:extLst>
        </c:ser>
        <c:ser>
          <c:idx val="3"/>
          <c:order val="3"/>
          <c:tx>
            <c:strRef>
              <c:f>[1]GST!$H$10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[1]GST!$H$15:$H$18</c:f>
                <c:numCache>
                  <c:formatCode>General</c:formatCode>
                  <c:ptCount val="4"/>
                  <c:pt idx="0">
                    <c:v>0.61829540386652726</c:v>
                  </c:pt>
                  <c:pt idx="1">
                    <c:v>0.56285635310592119</c:v>
                  </c:pt>
                  <c:pt idx="2">
                    <c:v>0.6879905543390229</c:v>
                  </c:pt>
                  <c:pt idx="3">
                    <c:v>0.59865153004379101</c:v>
                  </c:pt>
                </c:numCache>
              </c:numRef>
            </c:plus>
            <c:minus>
              <c:numRef>
                <c:f>[1]GST!$H$15:$H$18</c:f>
                <c:numCache>
                  <c:formatCode>General</c:formatCode>
                  <c:ptCount val="4"/>
                  <c:pt idx="0">
                    <c:v>0.61829540386652726</c:v>
                  </c:pt>
                  <c:pt idx="1">
                    <c:v>0.56285635310592119</c:v>
                  </c:pt>
                  <c:pt idx="2">
                    <c:v>0.6879905543390229</c:v>
                  </c:pt>
                  <c:pt idx="3">
                    <c:v>0.59865153004379101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[1]GST!$D$11:$D$14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[1]GST!$H$11:$H$14</c:f>
              <c:numCache>
                <c:formatCode>General</c:formatCode>
                <c:ptCount val="4"/>
                <c:pt idx="0">
                  <c:v>5.4810613626000002</c:v>
                </c:pt>
                <c:pt idx="1">
                  <c:v>5.6039299588000002</c:v>
                </c:pt>
                <c:pt idx="2">
                  <c:v>3.9019203598000005</c:v>
                </c:pt>
                <c:pt idx="3">
                  <c:v>3.0979236778000003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84-4405-9D0D-BD09833D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GST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activity [U / mg protein]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29621095669814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[1]GST!$W$10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[1]GST!$W$15:$W$18</c:f>
                <c:numCache>
                  <c:formatCode>General</c:formatCode>
                  <c:ptCount val="4"/>
                  <c:pt idx="0">
                    <c:v>0.52504165116493362</c:v>
                  </c:pt>
                  <c:pt idx="1">
                    <c:v>0.76981849991561213</c:v>
                  </c:pt>
                  <c:pt idx="2">
                    <c:v>0.83469917993388965</c:v>
                  </c:pt>
                  <c:pt idx="3">
                    <c:v>0.68660596161419729</c:v>
                  </c:pt>
                </c:numCache>
              </c:numRef>
            </c:plus>
            <c:minus>
              <c:numRef>
                <c:f>[1]GST!$W$15:$W$18</c:f>
                <c:numCache>
                  <c:formatCode>General</c:formatCode>
                  <c:ptCount val="4"/>
                  <c:pt idx="0">
                    <c:v>0.52504165116493362</c:v>
                  </c:pt>
                  <c:pt idx="1">
                    <c:v>0.76981849991561213</c:v>
                  </c:pt>
                  <c:pt idx="2">
                    <c:v>0.83469917993388965</c:v>
                  </c:pt>
                  <c:pt idx="3">
                    <c:v>0.68660596161419729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[1]GST!$W$11:$W$14</c:f>
              <c:numCache>
                <c:formatCode>General</c:formatCode>
                <c:ptCount val="4"/>
                <c:pt idx="0">
                  <c:v>2.4331512032</c:v>
                </c:pt>
                <c:pt idx="1">
                  <c:v>2.3175204713999999</c:v>
                </c:pt>
                <c:pt idx="2">
                  <c:v>4.5721781977999996</c:v>
                </c:pt>
                <c:pt idx="3">
                  <c:v>3.8979013610000002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4-4AE5-BA22-0B2745A2CBB7}"/>
            </c:ext>
          </c:extLst>
        </c:ser>
        <c:ser>
          <c:idx val="1"/>
          <c:order val="1"/>
          <c:tx>
            <c:strRef>
              <c:f>[1]GST!$X$10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[1]GST!$X$15:$X$18</c:f>
                <c:numCache>
                  <c:formatCode>General</c:formatCode>
                  <c:ptCount val="4"/>
                  <c:pt idx="0">
                    <c:v>0.47826816175859788</c:v>
                  </c:pt>
                  <c:pt idx="1">
                    <c:v>0.8369731031783475</c:v>
                  </c:pt>
                  <c:pt idx="2">
                    <c:v>0.40598980462134066</c:v>
                  </c:pt>
                  <c:pt idx="3">
                    <c:v>0.74896247993020104</c:v>
                  </c:pt>
                </c:numCache>
              </c:numRef>
            </c:plus>
            <c:minus>
              <c:numRef>
                <c:f>[1]GST!$X$15:$X$18</c:f>
                <c:numCache>
                  <c:formatCode>General</c:formatCode>
                  <c:ptCount val="4"/>
                  <c:pt idx="0">
                    <c:v>0.47826816175859788</c:v>
                  </c:pt>
                  <c:pt idx="1">
                    <c:v>0.8369731031783475</c:v>
                  </c:pt>
                  <c:pt idx="2">
                    <c:v>0.40598980462134066</c:v>
                  </c:pt>
                  <c:pt idx="3">
                    <c:v>0.74896247993020104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[1]GST!$X$11:$X$14</c:f>
              <c:numCache>
                <c:formatCode>General</c:formatCode>
                <c:ptCount val="4"/>
                <c:pt idx="0">
                  <c:v>2.3280036900000001</c:v>
                </c:pt>
                <c:pt idx="1">
                  <c:v>3.5873967262000002</c:v>
                </c:pt>
                <c:pt idx="2">
                  <c:v>4.3799685437999996</c:v>
                </c:pt>
                <c:pt idx="3">
                  <c:v>3.9225144618000001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4-4AE5-BA22-0B2745A2CBB7}"/>
            </c:ext>
          </c:extLst>
        </c:ser>
        <c:ser>
          <c:idx val="2"/>
          <c:order val="2"/>
          <c:tx>
            <c:strRef>
              <c:f>[1]GST!$Y$10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[1]GST!$Y$15:$Y$18</c:f>
                <c:numCache>
                  <c:formatCode>General</c:formatCode>
                  <c:ptCount val="4"/>
                  <c:pt idx="0">
                    <c:v>0.90548463322641193</c:v>
                  </c:pt>
                  <c:pt idx="1">
                    <c:v>0.85839438519680866</c:v>
                  </c:pt>
                  <c:pt idx="2">
                    <c:v>0.96835928580921227</c:v>
                  </c:pt>
                  <c:pt idx="3">
                    <c:v>0.56229738523288708</c:v>
                  </c:pt>
                </c:numCache>
              </c:numRef>
            </c:plus>
            <c:minus>
              <c:numRef>
                <c:f>[1]GST!$Y$15:$Y$18</c:f>
                <c:numCache>
                  <c:formatCode>General</c:formatCode>
                  <c:ptCount val="4"/>
                  <c:pt idx="0">
                    <c:v>0.90548463322641193</c:v>
                  </c:pt>
                  <c:pt idx="1">
                    <c:v>0.85839438519680866</c:v>
                  </c:pt>
                  <c:pt idx="2">
                    <c:v>0.96835928580921227</c:v>
                  </c:pt>
                  <c:pt idx="3">
                    <c:v>0.56229738523288708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[1]GST!$Y$11:$Y$14</c:f>
              <c:numCache>
                <c:formatCode>General</c:formatCode>
                <c:ptCount val="4"/>
                <c:pt idx="0">
                  <c:v>3.3150078571999999</c:v>
                </c:pt>
                <c:pt idx="1">
                  <c:v>3.4792168711999998</c:v>
                </c:pt>
                <c:pt idx="2">
                  <c:v>3.9453026550000003</c:v>
                </c:pt>
                <c:pt idx="3">
                  <c:v>4.3982458187999995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4-4AE5-BA22-0B2745A2CBB7}"/>
            </c:ext>
          </c:extLst>
        </c:ser>
        <c:ser>
          <c:idx val="3"/>
          <c:order val="3"/>
          <c:tx>
            <c:strRef>
              <c:f>[1]GST!$Z$10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[1]GST!$Z$15:$Z$18</c:f>
                <c:numCache>
                  <c:formatCode>General</c:formatCode>
                  <c:ptCount val="4"/>
                  <c:pt idx="0">
                    <c:v>0.94267924970194894</c:v>
                  </c:pt>
                  <c:pt idx="1">
                    <c:v>0.58972784385224375</c:v>
                  </c:pt>
                  <c:pt idx="2">
                    <c:v>0.24359811755624902</c:v>
                  </c:pt>
                  <c:pt idx="3">
                    <c:v>0.50318137840270649</c:v>
                  </c:pt>
                </c:numCache>
              </c:numRef>
            </c:plus>
            <c:minus>
              <c:numRef>
                <c:f>[1]GST!$Z$15:$Z$18</c:f>
                <c:numCache>
                  <c:formatCode>General</c:formatCode>
                  <c:ptCount val="4"/>
                  <c:pt idx="0">
                    <c:v>0.94267924970194894</c:v>
                  </c:pt>
                  <c:pt idx="1">
                    <c:v>0.58972784385224375</c:v>
                  </c:pt>
                  <c:pt idx="2">
                    <c:v>0.24359811755624902</c:v>
                  </c:pt>
                  <c:pt idx="3">
                    <c:v>0.50318137840270649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[1]GST!$V$11:$V$14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[1]GST!$Z$11:$Z$14</c:f>
              <c:numCache>
                <c:formatCode>General</c:formatCode>
                <c:ptCount val="4"/>
                <c:pt idx="0">
                  <c:v>4.0107250198000006</c:v>
                </c:pt>
                <c:pt idx="1">
                  <c:v>3.6133589276000002</c:v>
                </c:pt>
                <c:pt idx="2">
                  <c:v>3.2095002536000004</c:v>
                </c:pt>
                <c:pt idx="3">
                  <c:v>3.6352819572000001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04-4AE5-BA22-0B2745A2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Root GST activity [U / mg protein]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29621095669814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5757580955973"/>
          <c:y val="8.7607147266100957E-2"/>
          <c:w val="0.82747027945036278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'[1]RWC biomass'!$AN$9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biomass'!$AN$14:$AN$17</c:f>
                <c:numCache>
                  <c:formatCode>General</c:formatCode>
                  <c:ptCount val="4"/>
                  <c:pt idx="0">
                    <c:v>1.2287493641910865E-3</c:v>
                  </c:pt>
                  <c:pt idx="1">
                    <c:v>1.0621258164643208E-3</c:v>
                  </c:pt>
                  <c:pt idx="2">
                    <c:v>3.696636985152856E-4</c:v>
                  </c:pt>
                  <c:pt idx="3">
                    <c:v>6.9843296444769849E-4</c:v>
                  </c:pt>
                </c:numCache>
              </c:numRef>
            </c:plus>
            <c:minus>
              <c:numRef>
                <c:f>'[1]RWC biomass'!$AN$14:$AN$17</c:f>
                <c:numCache>
                  <c:formatCode>General</c:formatCode>
                  <c:ptCount val="4"/>
                  <c:pt idx="0">
                    <c:v>1.2287493641910865E-3</c:v>
                  </c:pt>
                  <c:pt idx="1">
                    <c:v>1.0621258164643208E-3</c:v>
                  </c:pt>
                  <c:pt idx="2">
                    <c:v>3.696636985152856E-4</c:v>
                  </c:pt>
                  <c:pt idx="3">
                    <c:v>6.9843296444769849E-4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biomass'!$AN$10:$AN$13</c:f>
              <c:numCache>
                <c:formatCode>General</c:formatCode>
                <c:ptCount val="4"/>
                <c:pt idx="0">
                  <c:v>1.4345000000000002E-2</c:v>
                </c:pt>
                <c:pt idx="1">
                  <c:v>1.57185E-2</c:v>
                </c:pt>
                <c:pt idx="2">
                  <c:v>3.7805E-3</c:v>
                </c:pt>
                <c:pt idx="3">
                  <c:v>3.9928888000000003E-3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2-42FD-BEF8-8577F4EE1D17}"/>
            </c:ext>
          </c:extLst>
        </c:ser>
        <c:ser>
          <c:idx val="1"/>
          <c:order val="1"/>
          <c:tx>
            <c:strRef>
              <c:f>'[1]RWC biomass'!$AO$9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biomass'!$AO$14:$AO$17</c:f>
                <c:numCache>
                  <c:formatCode>General</c:formatCode>
                  <c:ptCount val="4"/>
                  <c:pt idx="0">
                    <c:v>2.5676903687680492E-3</c:v>
                  </c:pt>
                  <c:pt idx="1">
                    <c:v>1.1339468425714673E-3</c:v>
                  </c:pt>
                  <c:pt idx="2">
                    <c:v>8.3305185299463794E-4</c:v>
                  </c:pt>
                  <c:pt idx="3">
                    <c:v>1.1279112855004157E-3</c:v>
                  </c:pt>
                </c:numCache>
              </c:numRef>
            </c:plus>
            <c:minus>
              <c:numRef>
                <c:f>'[1]RWC biomass'!$AO$14:$AO$17</c:f>
                <c:numCache>
                  <c:formatCode>General</c:formatCode>
                  <c:ptCount val="4"/>
                  <c:pt idx="0">
                    <c:v>2.5676903687680492E-3</c:v>
                  </c:pt>
                  <c:pt idx="1">
                    <c:v>1.1339468425714673E-3</c:v>
                  </c:pt>
                  <c:pt idx="2">
                    <c:v>8.3305185299463794E-4</c:v>
                  </c:pt>
                  <c:pt idx="3">
                    <c:v>1.1279112855004157E-3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biomass'!$AO$10:$AO$13</c:f>
              <c:numCache>
                <c:formatCode>General</c:formatCode>
                <c:ptCount val="4"/>
                <c:pt idx="0">
                  <c:v>1.4304222199999999E-2</c:v>
                </c:pt>
                <c:pt idx="1">
                  <c:v>1.38493334E-2</c:v>
                </c:pt>
                <c:pt idx="2">
                  <c:v>4.6886665999999995E-3</c:v>
                </c:pt>
                <c:pt idx="3">
                  <c:v>5.3528572E-3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2-42FD-BEF8-8577F4EE1D17}"/>
            </c:ext>
          </c:extLst>
        </c:ser>
        <c:ser>
          <c:idx val="2"/>
          <c:order val="2"/>
          <c:tx>
            <c:strRef>
              <c:f>'[1]RWC biomass'!$AP$9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biomass'!$AP$14:$AP$17</c:f>
                <c:numCache>
                  <c:formatCode>General</c:formatCode>
                  <c:ptCount val="4"/>
                  <c:pt idx="0">
                    <c:v>1.329450585576538E-3</c:v>
                  </c:pt>
                  <c:pt idx="1">
                    <c:v>2.1435615398210524E-3</c:v>
                  </c:pt>
                  <c:pt idx="2">
                    <c:v>1.3593092526884747E-3</c:v>
                  </c:pt>
                  <c:pt idx="3">
                    <c:v>1.182847021176323E-3</c:v>
                  </c:pt>
                </c:numCache>
              </c:numRef>
            </c:plus>
            <c:minus>
              <c:numRef>
                <c:f>'[1]RWC biomass'!$AP$14:$AP$17</c:f>
                <c:numCache>
                  <c:formatCode>General</c:formatCode>
                  <c:ptCount val="4"/>
                  <c:pt idx="0">
                    <c:v>1.329450585576538E-3</c:v>
                  </c:pt>
                  <c:pt idx="1">
                    <c:v>2.1435615398210524E-3</c:v>
                  </c:pt>
                  <c:pt idx="2">
                    <c:v>1.3593092526884747E-3</c:v>
                  </c:pt>
                  <c:pt idx="3">
                    <c:v>1.182847021176323E-3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biomass'!$AP$10:$AP$13</c:f>
              <c:numCache>
                <c:formatCode>General</c:formatCode>
                <c:ptCount val="4"/>
                <c:pt idx="0">
                  <c:v>1.3518571399999998E-2</c:v>
                </c:pt>
                <c:pt idx="1">
                  <c:v>1.3367800000000003E-2</c:v>
                </c:pt>
                <c:pt idx="2">
                  <c:v>3.81E-3</c:v>
                </c:pt>
                <c:pt idx="3">
                  <c:v>4.5179047999999999E-3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2-42FD-BEF8-8577F4EE1D17}"/>
            </c:ext>
          </c:extLst>
        </c:ser>
        <c:ser>
          <c:idx val="3"/>
          <c:order val="3"/>
          <c:tx>
            <c:strRef>
              <c:f>'[1]RWC biomass'!$AQ$9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biomass'!$AQ$14:$AQ$17</c:f>
                <c:numCache>
                  <c:formatCode>General</c:formatCode>
                  <c:ptCount val="4"/>
                  <c:pt idx="0">
                    <c:v>1.1424701194622992E-3</c:v>
                  </c:pt>
                  <c:pt idx="1">
                    <c:v>9.1735679940151973E-4</c:v>
                  </c:pt>
                  <c:pt idx="2">
                    <c:v>4.5332107826572546E-4</c:v>
                  </c:pt>
                  <c:pt idx="3">
                    <c:v>1.2535506510963968E-3</c:v>
                  </c:pt>
                </c:numCache>
              </c:numRef>
            </c:plus>
            <c:minus>
              <c:numRef>
                <c:f>'[1]RWC biomass'!$AQ$14:$AQ$17</c:f>
                <c:numCache>
                  <c:formatCode>General</c:formatCode>
                  <c:ptCount val="4"/>
                  <c:pt idx="0">
                    <c:v>1.1424701194622992E-3</c:v>
                  </c:pt>
                  <c:pt idx="1">
                    <c:v>9.1735679940151973E-4</c:v>
                  </c:pt>
                  <c:pt idx="2">
                    <c:v>4.5332107826572546E-4</c:v>
                  </c:pt>
                  <c:pt idx="3">
                    <c:v>1.2535506510963968E-3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biomass'!$AQ$10:$AQ$13</c:f>
              <c:numCache>
                <c:formatCode>General</c:formatCode>
                <c:ptCount val="4"/>
                <c:pt idx="0">
                  <c:v>1.2396222199999999E-2</c:v>
                </c:pt>
                <c:pt idx="1">
                  <c:v>1.13882858E-2</c:v>
                </c:pt>
                <c:pt idx="2">
                  <c:v>3.9899999999999996E-3</c:v>
                </c:pt>
                <c:pt idx="3">
                  <c:v>6.8057778000000001E-3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2-42FD-BEF8-8577F4EE1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of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4920602244980816"/>
              <c:y val="0.87952161973975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Dry shoot weight [g]</a:t>
                </a:r>
              </a:p>
            </c:rich>
          </c:tx>
          <c:layout>
            <c:manualLayout>
              <c:xMode val="edge"/>
              <c:yMode val="edge"/>
              <c:x val="1.7879536069995644E-3"/>
              <c:y val="0.32092836165853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0491598640135"/>
          <c:y val="0.13227841215436853"/>
          <c:w val="0.81323963340867544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'[1]RWC biomass'!$AV$9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biomass'!$AV$14:$AV$17</c:f>
                <c:numCache>
                  <c:formatCode>General</c:formatCode>
                  <c:ptCount val="4"/>
                  <c:pt idx="0">
                    <c:v>1.0237187113655785E-3</c:v>
                  </c:pt>
                  <c:pt idx="1">
                    <c:v>6.0521793595365281E-4</c:v>
                  </c:pt>
                  <c:pt idx="2">
                    <c:v>4.0930193255077601E-4</c:v>
                  </c:pt>
                  <c:pt idx="3">
                    <c:v>3.9486527621987721E-4</c:v>
                  </c:pt>
                </c:numCache>
              </c:numRef>
            </c:plus>
            <c:minus>
              <c:numRef>
                <c:f>'[1]RWC biomass'!$AV$14:$AV$17</c:f>
                <c:numCache>
                  <c:formatCode>General</c:formatCode>
                  <c:ptCount val="4"/>
                  <c:pt idx="0">
                    <c:v>1.0237187113655785E-3</c:v>
                  </c:pt>
                  <c:pt idx="1">
                    <c:v>6.0521793595365281E-4</c:v>
                  </c:pt>
                  <c:pt idx="2">
                    <c:v>4.0930193255077601E-4</c:v>
                  </c:pt>
                  <c:pt idx="3">
                    <c:v>3.9486527621987721E-4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biomass'!$AV$10:$AV$13</c:f>
              <c:numCache>
                <c:formatCode>General</c:formatCode>
                <c:ptCount val="4"/>
                <c:pt idx="0">
                  <c:v>6.9600000000000009E-3</c:v>
                </c:pt>
                <c:pt idx="1">
                  <c:v>7.9994999999999997E-3</c:v>
                </c:pt>
                <c:pt idx="2">
                  <c:v>3.4935714000000001E-3</c:v>
                </c:pt>
                <c:pt idx="3">
                  <c:v>3.7212222000000002E-3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3-4F8E-825F-F0BEED873625}"/>
            </c:ext>
          </c:extLst>
        </c:ser>
        <c:ser>
          <c:idx val="1"/>
          <c:order val="1"/>
          <c:tx>
            <c:strRef>
              <c:f>'[1]RWC biomass'!$AW$9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biomass'!$AW$14:$AW$17</c:f>
                <c:numCache>
                  <c:formatCode>General</c:formatCode>
                  <c:ptCount val="4"/>
                  <c:pt idx="0">
                    <c:v>9.050789607878421E-4</c:v>
                  </c:pt>
                  <c:pt idx="1">
                    <c:v>6.1425351432995519E-4</c:v>
                  </c:pt>
                  <c:pt idx="2">
                    <c:v>4.023742039445372E-4</c:v>
                  </c:pt>
                  <c:pt idx="3">
                    <c:v>4.3525737835009755E-4</c:v>
                  </c:pt>
                </c:numCache>
              </c:numRef>
            </c:plus>
            <c:minus>
              <c:numRef>
                <c:f>'[1]RWC biomass'!$AW$14:$AW$17</c:f>
                <c:numCache>
                  <c:formatCode>General</c:formatCode>
                  <c:ptCount val="4"/>
                  <c:pt idx="0">
                    <c:v>9.050789607878421E-4</c:v>
                  </c:pt>
                  <c:pt idx="1">
                    <c:v>6.1425351432995519E-4</c:v>
                  </c:pt>
                  <c:pt idx="2">
                    <c:v>4.023742039445372E-4</c:v>
                  </c:pt>
                  <c:pt idx="3">
                    <c:v>4.3525737835009755E-4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biomass'!$AW$10:$AW$13</c:f>
              <c:numCache>
                <c:formatCode>General</c:formatCode>
                <c:ptCount val="4"/>
                <c:pt idx="0">
                  <c:v>5.7161905999999997E-3</c:v>
                </c:pt>
                <c:pt idx="1">
                  <c:v>7.8270668000000009E-3</c:v>
                </c:pt>
                <c:pt idx="2">
                  <c:v>2.9090000000000001E-3</c:v>
                </c:pt>
                <c:pt idx="3">
                  <c:v>2.8557142000000002E-3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3-4F8E-825F-F0BEED873625}"/>
            </c:ext>
          </c:extLst>
        </c:ser>
        <c:ser>
          <c:idx val="2"/>
          <c:order val="2"/>
          <c:tx>
            <c:strRef>
              <c:f>'[1]RWC biomass'!$AX$9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biomass'!$AX$14:$AX$17</c:f>
                <c:numCache>
                  <c:formatCode>General</c:formatCode>
                  <c:ptCount val="4"/>
                  <c:pt idx="0">
                    <c:v>6.3891349788527702E-4</c:v>
                  </c:pt>
                  <c:pt idx="1">
                    <c:v>1.006090825919807E-3</c:v>
                  </c:pt>
                  <c:pt idx="2">
                    <c:v>1.4949175737218087E-3</c:v>
                  </c:pt>
                  <c:pt idx="3">
                    <c:v>6.8729971207123308E-4</c:v>
                  </c:pt>
                </c:numCache>
              </c:numRef>
            </c:plus>
            <c:minus>
              <c:numRef>
                <c:f>'[1]RWC biomass'!$AX$14:$AX$17</c:f>
                <c:numCache>
                  <c:formatCode>General</c:formatCode>
                  <c:ptCount val="4"/>
                  <c:pt idx="0">
                    <c:v>6.3891349788527702E-4</c:v>
                  </c:pt>
                  <c:pt idx="1">
                    <c:v>1.006090825919807E-3</c:v>
                  </c:pt>
                  <c:pt idx="2">
                    <c:v>1.4949175737218087E-3</c:v>
                  </c:pt>
                  <c:pt idx="3">
                    <c:v>6.8729971207123308E-4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biomass'!$AX$10:$AX$13</c:f>
              <c:numCache>
                <c:formatCode>General</c:formatCode>
                <c:ptCount val="4"/>
                <c:pt idx="0">
                  <c:v>6.2253339999999999E-3</c:v>
                </c:pt>
                <c:pt idx="1">
                  <c:v>6.9474999999999997E-3</c:v>
                </c:pt>
                <c:pt idx="2">
                  <c:v>3.1466665999999996E-3</c:v>
                </c:pt>
                <c:pt idx="3">
                  <c:v>2.8855237999999999E-3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3-4F8E-825F-F0BEED873625}"/>
            </c:ext>
          </c:extLst>
        </c:ser>
        <c:ser>
          <c:idx val="3"/>
          <c:order val="3"/>
          <c:tx>
            <c:strRef>
              <c:f>'[1]RWC biomass'!$AY$9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biomass'!$AY$14:$AY$17</c:f>
                <c:numCache>
                  <c:formatCode>General</c:formatCode>
                  <c:ptCount val="4"/>
                  <c:pt idx="0">
                    <c:v>5.474303608679371E-4</c:v>
                  </c:pt>
                  <c:pt idx="1">
                    <c:v>1.3436783909880369E-3</c:v>
                  </c:pt>
                  <c:pt idx="2">
                    <c:v>3.9687598727789018E-4</c:v>
                  </c:pt>
                  <c:pt idx="3">
                    <c:v>7.2690803670560683E-4</c:v>
                  </c:pt>
                </c:numCache>
              </c:numRef>
            </c:plus>
            <c:minus>
              <c:numRef>
                <c:f>'[1]RWC biomass'!$AY$14:$AY$17</c:f>
                <c:numCache>
                  <c:formatCode>General</c:formatCode>
                  <c:ptCount val="4"/>
                  <c:pt idx="0">
                    <c:v>5.474303608679371E-4</c:v>
                  </c:pt>
                  <c:pt idx="1">
                    <c:v>1.3436783909880369E-3</c:v>
                  </c:pt>
                  <c:pt idx="2">
                    <c:v>3.9687598727789018E-4</c:v>
                  </c:pt>
                  <c:pt idx="3">
                    <c:v>7.2690803670560683E-4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biomass'!$AY$10:$AY$13</c:f>
              <c:numCache>
                <c:formatCode>General</c:formatCode>
                <c:ptCount val="4"/>
                <c:pt idx="0">
                  <c:v>5.7160000000000006E-3</c:v>
                </c:pt>
                <c:pt idx="1">
                  <c:v>5.7097142000000004E-3</c:v>
                </c:pt>
                <c:pt idx="2">
                  <c:v>3.8043334000000006E-3</c:v>
                </c:pt>
                <c:pt idx="3">
                  <c:v>4.6111112000000003E-3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83-4F8E-825F-F0BEED873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of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681626947173777"/>
              <c:y val="0.91560099867789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1.0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Dry root weight [g]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38585239096109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.5000000000000005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[1]germination!$C$11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[1]germination!$C$16:$C$19</c:f>
                <c:numCache>
                  <c:formatCode>General</c:formatCode>
                  <c:ptCount val="4"/>
                  <c:pt idx="0">
                    <c:v>15.27525232</c:v>
                  </c:pt>
                  <c:pt idx="1">
                    <c:v>10</c:v>
                  </c:pt>
                  <c:pt idx="2">
                    <c:v>15.27525232</c:v>
                  </c:pt>
                  <c:pt idx="3">
                    <c:v>15.27525232</c:v>
                  </c:pt>
                </c:numCache>
              </c:numRef>
            </c:plus>
            <c:minus>
              <c:numRef>
                <c:f>[1]germination!$C$16:$C$19</c:f>
                <c:numCache>
                  <c:formatCode>General</c:formatCode>
                  <c:ptCount val="4"/>
                  <c:pt idx="0">
                    <c:v>15.27525232</c:v>
                  </c:pt>
                  <c:pt idx="1">
                    <c:v>10</c:v>
                  </c:pt>
                  <c:pt idx="2">
                    <c:v>15.27525232</c:v>
                  </c:pt>
                  <c:pt idx="3">
                    <c:v>15.27525232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[1]germination!$B$12:$B$15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[1]germination!$C$12:$C$15</c:f>
              <c:numCache>
                <c:formatCode>General</c:formatCode>
                <c:ptCount val="4"/>
                <c:pt idx="0">
                  <c:v>81.666666666666657</c:v>
                </c:pt>
                <c:pt idx="1">
                  <c:v>93.333333333333343</c:v>
                </c:pt>
                <c:pt idx="2">
                  <c:v>58.333333333333329</c:v>
                </c:pt>
                <c:pt idx="3">
                  <c:v>53.333333333333329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2-4895-9DA4-916F10087D72}"/>
            </c:ext>
          </c:extLst>
        </c:ser>
        <c:ser>
          <c:idx val="1"/>
          <c:order val="1"/>
          <c:tx>
            <c:strRef>
              <c:f>[1]germination!$D$11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[1]germination!$D$16:$D$19</c:f>
                <c:numCache>
                  <c:formatCode>General</c:formatCode>
                  <c:ptCount val="4"/>
                  <c:pt idx="0">
                    <c:v>10</c:v>
                  </c:pt>
                  <c:pt idx="1">
                    <c:v>15.27525232</c:v>
                  </c:pt>
                  <c:pt idx="2">
                    <c:v>10</c:v>
                  </c:pt>
                  <c:pt idx="3">
                    <c:v>10</c:v>
                  </c:pt>
                </c:numCache>
              </c:numRef>
            </c:plus>
            <c:minus>
              <c:numRef>
                <c:f>[1]germination!$D$16:$D$19</c:f>
                <c:numCache>
                  <c:formatCode>General</c:formatCode>
                  <c:ptCount val="4"/>
                  <c:pt idx="0">
                    <c:v>10</c:v>
                  </c:pt>
                  <c:pt idx="1">
                    <c:v>15.27525232</c:v>
                  </c:pt>
                  <c:pt idx="2">
                    <c:v>10</c:v>
                  </c:pt>
                  <c:pt idx="3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[1]germination!$B$12:$B$15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[1]germination!$D$12:$D$15</c:f>
              <c:numCache>
                <c:formatCode>General</c:formatCode>
                <c:ptCount val="4"/>
                <c:pt idx="0">
                  <c:v>65</c:v>
                </c:pt>
                <c:pt idx="1">
                  <c:v>80</c:v>
                </c:pt>
                <c:pt idx="2">
                  <c:v>55</c:v>
                </c:pt>
                <c:pt idx="3">
                  <c:v>51.666666666666671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2-4895-9DA4-916F10087D72}"/>
            </c:ext>
          </c:extLst>
        </c:ser>
        <c:ser>
          <c:idx val="2"/>
          <c:order val="2"/>
          <c:tx>
            <c:strRef>
              <c:f>[1]germination!$E$11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[1]germination!$E$16:$E$19</c:f>
                <c:numCache>
                  <c:formatCode>General</c:formatCode>
                  <c:ptCount val="4"/>
                  <c:pt idx="0">
                    <c:v>15.27525232</c:v>
                  </c:pt>
                  <c:pt idx="1">
                    <c:v>10</c:v>
                  </c:pt>
                  <c:pt idx="2">
                    <c:v>10</c:v>
                  </c:pt>
                  <c:pt idx="3">
                    <c:v>15.27525232</c:v>
                  </c:pt>
                </c:numCache>
              </c:numRef>
            </c:plus>
            <c:minus>
              <c:numRef>
                <c:f>[1]germination!$E$16:$E$19</c:f>
                <c:numCache>
                  <c:formatCode>General</c:formatCode>
                  <c:ptCount val="4"/>
                  <c:pt idx="0">
                    <c:v>15.27525232</c:v>
                  </c:pt>
                  <c:pt idx="1">
                    <c:v>10</c:v>
                  </c:pt>
                  <c:pt idx="2">
                    <c:v>10</c:v>
                  </c:pt>
                  <c:pt idx="3">
                    <c:v>15.27525232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[1]germination!$B$12:$B$15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[1]germination!$E$12:$E$15</c:f>
              <c:numCache>
                <c:formatCode>General</c:formatCode>
                <c:ptCount val="4"/>
                <c:pt idx="0">
                  <c:v>65</c:v>
                </c:pt>
                <c:pt idx="1">
                  <c:v>75</c:v>
                </c:pt>
                <c:pt idx="2">
                  <c:v>58.333333333333329</c:v>
                </c:pt>
                <c:pt idx="3">
                  <c:v>58.333333333333329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2-4895-9DA4-916F10087D72}"/>
            </c:ext>
          </c:extLst>
        </c:ser>
        <c:ser>
          <c:idx val="3"/>
          <c:order val="3"/>
          <c:tx>
            <c:strRef>
              <c:f>[1]germination!$F$11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[1]germination!$F$16:$F$19</c:f>
                <c:numCache>
                  <c:formatCode>General</c:formatCode>
                  <c:ptCount val="4"/>
                  <c:pt idx="0">
                    <c:v>10</c:v>
                  </c:pt>
                  <c:pt idx="1">
                    <c:v>20</c:v>
                  </c:pt>
                  <c:pt idx="2">
                    <c:v>15.27525232</c:v>
                  </c:pt>
                  <c:pt idx="3">
                    <c:v>10</c:v>
                  </c:pt>
                </c:numCache>
              </c:numRef>
            </c:plus>
            <c:minus>
              <c:numRef>
                <c:f>[1]germination!$F$16:$F$19</c:f>
                <c:numCache>
                  <c:formatCode>General</c:formatCode>
                  <c:ptCount val="4"/>
                  <c:pt idx="0">
                    <c:v>10</c:v>
                  </c:pt>
                  <c:pt idx="1">
                    <c:v>20</c:v>
                  </c:pt>
                  <c:pt idx="2">
                    <c:v>15.27525232</c:v>
                  </c:pt>
                  <c:pt idx="3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[1]germination!$B$12:$B$15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[1]germination!$F$12:$F$15</c:f>
              <c:numCache>
                <c:formatCode>General</c:formatCode>
                <c:ptCount val="4"/>
                <c:pt idx="0">
                  <c:v>55</c:v>
                </c:pt>
                <c:pt idx="1">
                  <c:v>63.333333333333329</c:v>
                </c:pt>
                <c:pt idx="2">
                  <c:v>53.333333333333329</c:v>
                </c:pt>
                <c:pt idx="3">
                  <c:v>51.666666666666671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2-4895-9DA4-916F1008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of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669729982382341"/>
              <c:y val="0.91466987679171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Germination [%] 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38585239096109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[1]SVI!$T$41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[1]SVI!$T$46:$T$49</c:f>
                <c:numCache>
                  <c:formatCode>General</c:formatCode>
                  <c:ptCount val="4"/>
                  <c:pt idx="0">
                    <c:v>5.2726884731274085E-2</c:v>
                  </c:pt>
                  <c:pt idx="1">
                    <c:v>5.976329982213073E-2</c:v>
                  </c:pt>
                  <c:pt idx="2">
                    <c:v>5.3587650745820239E-2</c:v>
                  </c:pt>
                  <c:pt idx="3">
                    <c:v>7.509102773381586E-2</c:v>
                  </c:pt>
                </c:numCache>
              </c:numRef>
            </c:plus>
            <c:minus>
              <c:numRef>
                <c:f>[1]SVI!$T$46:$T$49</c:f>
                <c:numCache>
                  <c:formatCode>General</c:formatCode>
                  <c:ptCount val="4"/>
                  <c:pt idx="0">
                    <c:v>5.2726884731274085E-2</c:v>
                  </c:pt>
                  <c:pt idx="1">
                    <c:v>5.976329982213073E-2</c:v>
                  </c:pt>
                  <c:pt idx="2">
                    <c:v>5.3587650745820239E-2</c:v>
                  </c:pt>
                  <c:pt idx="3">
                    <c:v>7.509102773381586E-2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[1]SVI!$S$42:$S$45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[1]SVI!$T$42:$T$45</c:f>
              <c:numCache>
                <c:formatCode>General</c:formatCode>
                <c:ptCount val="4"/>
                <c:pt idx="0">
                  <c:v>0.35567346938775513</c:v>
                </c:pt>
                <c:pt idx="1">
                  <c:v>0.38671428571428562</c:v>
                </c:pt>
                <c:pt idx="2">
                  <c:v>0.17051428571428576</c:v>
                </c:pt>
                <c:pt idx="3">
                  <c:v>0.2379375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8-43CD-9845-4442EE2CD6FC}"/>
            </c:ext>
          </c:extLst>
        </c:ser>
        <c:ser>
          <c:idx val="1"/>
          <c:order val="1"/>
          <c:tx>
            <c:strRef>
              <c:f>[1]SVI!$U$41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[1]SVI!$U$46:$U$49</c:f>
                <c:numCache>
                  <c:formatCode>General</c:formatCode>
                  <c:ptCount val="4"/>
                  <c:pt idx="0">
                    <c:v>5.2909241915042392E-2</c:v>
                  </c:pt>
                  <c:pt idx="1">
                    <c:v>7.5902247801131709E-2</c:v>
                  </c:pt>
                  <c:pt idx="2">
                    <c:v>6.2676474516921196E-2</c:v>
                  </c:pt>
                  <c:pt idx="3">
                    <c:v>6.6339560159055483E-2</c:v>
                  </c:pt>
                </c:numCache>
              </c:numRef>
            </c:plus>
            <c:minus>
              <c:numRef>
                <c:f>[1]SVI!$U$46:$U$49</c:f>
                <c:numCache>
                  <c:formatCode>General</c:formatCode>
                  <c:ptCount val="4"/>
                  <c:pt idx="0">
                    <c:v>5.2909241915042392E-2</c:v>
                  </c:pt>
                  <c:pt idx="1">
                    <c:v>7.5902247801131709E-2</c:v>
                  </c:pt>
                  <c:pt idx="2">
                    <c:v>6.2676474516921196E-2</c:v>
                  </c:pt>
                  <c:pt idx="3">
                    <c:v>6.6339560159055483E-2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[1]SVI!$S$42:$S$45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[1]SVI!$U$42:$U$45</c:f>
              <c:numCache>
                <c:formatCode>General</c:formatCode>
                <c:ptCount val="4"/>
                <c:pt idx="0">
                  <c:v>0.33923076923076922</c:v>
                </c:pt>
                <c:pt idx="1">
                  <c:v>0.38329166666666659</c:v>
                </c:pt>
                <c:pt idx="2">
                  <c:v>0.21012121212121204</c:v>
                </c:pt>
                <c:pt idx="3">
                  <c:v>0.25116129032258061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8-43CD-9845-4442EE2CD6FC}"/>
            </c:ext>
          </c:extLst>
        </c:ser>
        <c:ser>
          <c:idx val="2"/>
          <c:order val="2"/>
          <c:tx>
            <c:strRef>
              <c:f>[1]SVI!$V$41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[1]SVI!$V$46:$V$49</c:f>
                <c:numCache>
                  <c:formatCode>General</c:formatCode>
                  <c:ptCount val="4"/>
                  <c:pt idx="0">
                    <c:v>6.8320153235295805E-2</c:v>
                  </c:pt>
                  <c:pt idx="1">
                    <c:v>8.8412085187218492E-2</c:v>
                  </c:pt>
                  <c:pt idx="2">
                    <c:v>6.6375300426329178E-2</c:v>
                  </c:pt>
                  <c:pt idx="3">
                    <c:v>5.3342672182602503E-2</c:v>
                  </c:pt>
                </c:numCache>
              </c:numRef>
            </c:plus>
            <c:minus>
              <c:numRef>
                <c:f>[1]SVI!$V$46:$V$49</c:f>
                <c:numCache>
                  <c:formatCode>General</c:formatCode>
                  <c:ptCount val="4"/>
                  <c:pt idx="0">
                    <c:v>6.8320153235295805E-2</c:v>
                  </c:pt>
                  <c:pt idx="1">
                    <c:v>8.8412085187218492E-2</c:v>
                  </c:pt>
                  <c:pt idx="2">
                    <c:v>6.6375300426329178E-2</c:v>
                  </c:pt>
                  <c:pt idx="3">
                    <c:v>5.3342672182602503E-2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[1]SVI!$S$42:$S$45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[1]SVI!$V$42:$V$45</c:f>
              <c:numCache>
                <c:formatCode>General</c:formatCode>
                <c:ptCount val="4"/>
                <c:pt idx="0">
                  <c:v>0.26815384615384613</c:v>
                </c:pt>
                <c:pt idx="1">
                  <c:v>0.39164444444444441</c:v>
                </c:pt>
                <c:pt idx="2">
                  <c:v>0.22542857142857139</c:v>
                </c:pt>
                <c:pt idx="3">
                  <c:v>0.18794285714285716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28-43CD-9845-4442EE2CD6FC}"/>
            </c:ext>
          </c:extLst>
        </c:ser>
        <c:ser>
          <c:idx val="3"/>
          <c:order val="3"/>
          <c:tx>
            <c:strRef>
              <c:f>[1]SVI!$W$41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[1]SVI!$W$46:$W$49</c:f>
                <c:numCache>
                  <c:formatCode>General</c:formatCode>
                  <c:ptCount val="4"/>
                  <c:pt idx="0">
                    <c:v>7.3219338499815351E-2</c:v>
                  </c:pt>
                  <c:pt idx="1">
                    <c:v>0.10802648766153924</c:v>
                  </c:pt>
                  <c:pt idx="2">
                    <c:v>6.9968512006571809E-2</c:v>
                  </c:pt>
                  <c:pt idx="3">
                    <c:v>5.5050471200690079E-2</c:v>
                  </c:pt>
                </c:numCache>
              </c:numRef>
            </c:plus>
            <c:minus>
              <c:numRef>
                <c:f>[1]SVI!$W$46:$W$49</c:f>
                <c:numCache>
                  <c:formatCode>General</c:formatCode>
                  <c:ptCount val="4"/>
                  <c:pt idx="0">
                    <c:v>7.3219338499815351E-2</c:v>
                  </c:pt>
                  <c:pt idx="1">
                    <c:v>0.10802648766153924</c:v>
                  </c:pt>
                  <c:pt idx="2">
                    <c:v>6.9968512006571809E-2</c:v>
                  </c:pt>
                  <c:pt idx="3">
                    <c:v>5.5050471200690079E-2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[1]SVI!$S$42:$S$45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[1]SVI!$W$42:$W$45</c:f>
              <c:numCache>
                <c:formatCode>General</c:formatCode>
                <c:ptCount val="4"/>
                <c:pt idx="0">
                  <c:v>0.2436363636363636</c:v>
                </c:pt>
                <c:pt idx="1">
                  <c:v>0.35873684210526319</c:v>
                </c:pt>
                <c:pt idx="2">
                  <c:v>0.24675000000000002</c:v>
                </c:pt>
                <c:pt idx="3">
                  <c:v>0.24754838709677418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28-43CD-9845-4442EE2C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of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669729982382341"/>
              <c:y val="0.91466987679171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0" i="0" u="none" strike="noStrike" baseline="0">
                    <a:effectLst/>
                  </a:rPr>
                  <a:t>S</a:t>
                </a:r>
                <a:r>
                  <a:rPr lang="en-US" sz="1600" b="0" i="0" u="none" strike="noStrike" baseline="0">
                    <a:effectLst/>
                  </a:rPr>
                  <a:t>eedling vigor index (SVI) 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2732260753653746E-2"/>
              <c:y val="0.201047443504880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4579640778834"/>
          <c:y val="9.5792128876747942E-2"/>
          <c:w val="0.85651887018059747"/>
          <c:h val="0.70078702104343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'[1]chlorofil a i b'!$S$36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b'!$S$41:$S$44</c:f>
                <c:numCache>
                  <c:formatCode>General</c:formatCode>
                  <c:ptCount val="4"/>
                  <c:pt idx="0">
                    <c:v>11.296855372858582</c:v>
                  </c:pt>
                  <c:pt idx="1">
                    <c:v>17.868269471837262</c:v>
                  </c:pt>
                  <c:pt idx="2">
                    <c:v>10.337555790985483</c:v>
                  </c:pt>
                  <c:pt idx="3">
                    <c:v>14.915480587134825</c:v>
                  </c:pt>
                </c:numCache>
              </c:numRef>
            </c:plus>
            <c:minus>
              <c:numRef>
                <c:f>'[1]chlorofil a i b'!$S$41:$S$44</c:f>
                <c:numCache>
                  <c:formatCode>General</c:formatCode>
                  <c:ptCount val="4"/>
                  <c:pt idx="0">
                    <c:v>11.296855372858582</c:v>
                  </c:pt>
                  <c:pt idx="1">
                    <c:v>17.868269471837262</c:v>
                  </c:pt>
                  <c:pt idx="2">
                    <c:v>10.337555790985483</c:v>
                  </c:pt>
                  <c:pt idx="3">
                    <c:v>14.915480587134825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b'!$R$37:$R$40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b'!$S$37:$S$40</c:f>
              <c:numCache>
                <c:formatCode>General</c:formatCode>
                <c:ptCount val="4"/>
                <c:pt idx="0">
                  <c:v>40.133557736193517</c:v>
                </c:pt>
                <c:pt idx="1">
                  <c:v>64.865644753476616</c:v>
                </c:pt>
                <c:pt idx="2">
                  <c:v>41.63046061415222</c:v>
                </c:pt>
                <c:pt idx="3">
                  <c:v>56.052305099030761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8-42BC-924E-53561B36F1B3}"/>
            </c:ext>
          </c:extLst>
        </c:ser>
        <c:ser>
          <c:idx val="1"/>
          <c:order val="1"/>
          <c:tx>
            <c:strRef>
              <c:f>'[1]chlorofil a i b'!$T$36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b'!$T$41:$T$44</c:f>
                <c:numCache>
                  <c:formatCode>General</c:formatCode>
                  <c:ptCount val="4"/>
                  <c:pt idx="0">
                    <c:v>8.2759839030709195</c:v>
                  </c:pt>
                  <c:pt idx="1">
                    <c:v>10.951096424708231</c:v>
                  </c:pt>
                  <c:pt idx="2">
                    <c:v>9.2028108863826219</c:v>
                  </c:pt>
                  <c:pt idx="3">
                    <c:v>3.8483089766012051</c:v>
                  </c:pt>
                </c:numCache>
              </c:numRef>
            </c:plus>
            <c:minus>
              <c:numRef>
                <c:f>'[1]chlorofil a i b'!$T$41:$T$44</c:f>
                <c:numCache>
                  <c:formatCode>General</c:formatCode>
                  <c:ptCount val="4"/>
                  <c:pt idx="0">
                    <c:v>8.2759839030709195</c:v>
                  </c:pt>
                  <c:pt idx="1">
                    <c:v>10.951096424708231</c:v>
                  </c:pt>
                  <c:pt idx="2">
                    <c:v>9.2028108863826219</c:v>
                  </c:pt>
                  <c:pt idx="3">
                    <c:v>3.8483089766012051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b'!$R$37:$R$40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b'!$T$37:$T$40</c:f>
              <c:numCache>
                <c:formatCode>General</c:formatCode>
                <c:ptCount val="4"/>
                <c:pt idx="0">
                  <c:v>38.459804672539271</c:v>
                </c:pt>
                <c:pt idx="1">
                  <c:v>48.836344537815144</c:v>
                </c:pt>
                <c:pt idx="2">
                  <c:v>32.304196933010495</c:v>
                </c:pt>
                <c:pt idx="3">
                  <c:v>42.453241296518613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8-42BC-924E-53561B36F1B3}"/>
            </c:ext>
          </c:extLst>
        </c:ser>
        <c:ser>
          <c:idx val="2"/>
          <c:order val="2"/>
          <c:tx>
            <c:strRef>
              <c:f>'[1]chlorofil a i b'!$U$36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b'!$U$41:$U$44</c:f>
                <c:numCache>
                  <c:formatCode>General</c:formatCode>
                  <c:ptCount val="4"/>
                  <c:pt idx="0">
                    <c:v>4.1718183676342866</c:v>
                  </c:pt>
                  <c:pt idx="1">
                    <c:v>2.8912637737334714</c:v>
                  </c:pt>
                  <c:pt idx="2">
                    <c:v>7.799039328618429</c:v>
                  </c:pt>
                  <c:pt idx="3">
                    <c:v>15.171586220055428</c:v>
                  </c:pt>
                </c:numCache>
              </c:numRef>
            </c:plus>
            <c:minus>
              <c:numRef>
                <c:f>'[1]chlorofil a i b'!$U$41:$U$44</c:f>
                <c:numCache>
                  <c:formatCode>General</c:formatCode>
                  <c:ptCount val="4"/>
                  <c:pt idx="0">
                    <c:v>4.1718183676342866</c:v>
                  </c:pt>
                  <c:pt idx="1">
                    <c:v>2.8912637737334714</c:v>
                  </c:pt>
                  <c:pt idx="2">
                    <c:v>7.799039328618429</c:v>
                  </c:pt>
                  <c:pt idx="3">
                    <c:v>15.171586220055428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b'!$R$37:$R$40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b'!$U$37:$U$40</c:f>
              <c:numCache>
                <c:formatCode>General</c:formatCode>
                <c:ptCount val="4"/>
                <c:pt idx="0">
                  <c:v>29.862066974595844</c:v>
                </c:pt>
                <c:pt idx="1">
                  <c:v>45.616826462128479</c:v>
                </c:pt>
                <c:pt idx="2">
                  <c:v>26.224269293924468</c:v>
                </c:pt>
                <c:pt idx="3">
                  <c:v>52.350520208083239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8-42BC-924E-53561B36F1B3}"/>
            </c:ext>
          </c:extLst>
        </c:ser>
        <c:ser>
          <c:idx val="3"/>
          <c:order val="3"/>
          <c:tx>
            <c:strRef>
              <c:f>'[1]chlorofil a i b'!$V$36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b'!$V$41:$V$44</c:f>
                <c:numCache>
                  <c:formatCode>General</c:formatCode>
                  <c:ptCount val="4"/>
                  <c:pt idx="0">
                    <c:v>12.984826039717081</c:v>
                  </c:pt>
                  <c:pt idx="1">
                    <c:v>4.3053542322424736</c:v>
                  </c:pt>
                  <c:pt idx="2">
                    <c:v>12.18318132710627</c:v>
                  </c:pt>
                  <c:pt idx="3">
                    <c:v>8.5731688219686148</c:v>
                  </c:pt>
                </c:numCache>
              </c:numRef>
            </c:plus>
            <c:minus>
              <c:numRef>
                <c:f>'[1]chlorofil a i b'!$V$41:$V$44</c:f>
                <c:numCache>
                  <c:formatCode>General</c:formatCode>
                  <c:ptCount val="4"/>
                  <c:pt idx="0">
                    <c:v>12.984826039717081</c:v>
                  </c:pt>
                  <c:pt idx="1">
                    <c:v>4.3053542322424736</c:v>
                  </c:pt>
                  <c:pt idx="2">
                    <c:v>12.18318132710627</c:v>
                  </c:pt>
                  <c:pt idx="3">
                    <c:v>8.5731688219686148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b'!$R$37:$R$40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b'!$V$37:$V$40</c:f>
              <c:numCache>
                <c:formatCode>General</c:formatCode>
                <c:ptCount val="4"/>
                <c:pt idx="0">
                  <c:v>29.556166814551908</c:v>
                </c:pt>
                <c:pt idx="1">
                  <c:v>37.027000000000008</c:v>
                </c:pt>
                <c:pt idx="2">
                  <c:v>32.525722135007847</c:v>
                </c:pt>
                <c:pt idx="3">
                  <c:v>47.139747536945819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A8-42BC-924E-53561B36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4760248877519752"/>
              <c:y val="0.92400503136905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aseline="0">
                    <a:solidFill>
                      <a:sysClr val="windowText" lastClr="000000"/>
                    </a:solidFill>
                  </a:rPr>
                  <a:t>chlorophyll b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µ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g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/m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l/g biomass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]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8062865288520143E-2"/>
              <c:y val="0.17719893026558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43528526043617405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44999405879233"/>
          <c:y val="9.5792242801528316E-2"/>
          <c:w val="0.83087455353571749"/>
          <c:h val="0.70078702104343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'[1]chlorofil a i b'!$B$36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b'!$B$41:$B$44</c:f>
                <c:numCache>
                  <c:formatCode>General</c:formatCode>
                  <c:ptCount val="4"/>
                  <c:pt idx="0">
                    <c:v>8.8342936631154618</c:v>
                  </c:pt>
                  <c:pt idx="1">
                    <c:v>17.925533376147676</c:v>
                  </c:pt>
                  <c:pt idx="2">
                    <c:v>6.9479267258243986</c:v>
                  </c:pt>
                  <c:pt idx="3">
                    <c:v>11.169372211085893</c:v>
                  </c:pt>
                </c:numCache>
              </c:numRef>
            </c:plus>
            <c:minus>
              <c:numRef>
                <c:f>'[1]chlorofil a i b'!$B$41:$B$44</c:f>
                <c:numCache>
                  <c:formatCode>General</c:formatCode>
                  <c:ptCount val="4"/>
                  <c:pt idx="0">
                    <c:v>8.8342936631154618</c:v>
                  </c:pt>
                  <c:pt idx="1">
                    <c:v>17.925533376147676</c:v>
                  </c:pt>
                  <c:pt idx="2">
                    <c:v>6.9479267258243986</c:v>
                  </c:pt>
                  <c:pt idx="3">
                    <c:v>11.169372211085893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b'!$A$37:$A$40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b'!$B$37:$B$40</c:f>
              <c:numCache>
                <c:formatCode>General</c:formatCode>
                <c:ptCount val="4"/>
                <c:pt idx="0">
                  <c:v>62.845504335919664</c:v>
                </c:pt>
                <c:pt idx="1">
                  <c:v>92.241592920353966</c:v>
                </c:pt>
                <c:pt idx="2">
                  <c:v>56.41033377837114</c:v>
                </c:pt>
                <c:pt idx="3">
                  <c:v>50.513324905183303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8-4E10-B52C-FB3F309D5C60}"/>
            </c:ext>
          </c:extLst>
        </c:ser>
        <c:ser>
          <c:idx val="1"/>
          <c:order val="1"/>
          <c:tx>
            <c:strRef>
              <c:f>'[1]chlorofil a i b'!$C$36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b'!$C$41:$C$44</c:f>
                <c:numCache>
                  <c:formatCode>General</c:formatCode>
                  <c:ptCount val="4"/>
                  <c:pt idx="0">
                    <c:v>6.8746363970928925</c:v>
                  </c:pt>
                  <c:pt idx="1">
                    <c:v>18.436122293328058</c:v>
                  </c:pt>
                  <c:pt idx="2">
                    <c:v>6.6760641889518126</c:v>
                  </c:pt>
                  <c:pt idx="3">
                    <c:v>14.216093241204433</c:v>
                  </c:pt>
                </c:numCache>
              </c:numRef>
            </c:plus>
            <c:minus>
              <c:numRef>
                <c:f>'[1]chlorofil a i b'!$C$41:$C$44</c:f>
                <c:numCache>
                  <c:formatCode>General</c:formatCode>
                  <c:ptCount val="4"/>
                  <c:pt idx="0">
                    <c:v>6.8746363970928925</c:v>
                  </c:pt>
                  <c:pt idx="1">
                    <c:v>18.436122293328058</c:v>
                  </c:pt>
                  <c:pt idx="2">
                    <c:v>6.6760641889518126</c:v>
                  </c:pt>
                  <c:pt idx="3">
                    <c:v>14.216093241204433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b'!$A$37:$A$40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b'!$C$37:$C$40</c:f>
              <c:numCache>
                <c:formatCode>General</c:formatCode>
                <c:ptCount val="4"/>
                <c:pt idx="0">
                  <c:v>71.282956721562599</c:v>
                </c:pt>
                <c:pt idx="1">
                  <c:v>94.742193719593075</c:v>
                </c:pt>
                <c:pt idx="2">
                  <c:v>52.310250201775609</c:v>
                </c:pt>
                <c:pt idx="3">
                  <c:v>53.068987595038024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8-4E10-B52C-FB3F309D5C60}"/>
            </c:ext>
          </c:extLst>
        </c:ser>
        <c:ser>
          <c:idx val="2"/>
          <c:order val="2"/>
          <c:tx>
            <c:strRef>
              <c:f>'[1]chlorofil a i b'!$D$36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b'!$D$41:$D$44</c:f>
                <c:numCache>
                  <c:formatCode>General</c:formatCode>
                  <c:ptCount val="4"/>
                  <c:pt idx="0">
                    <c:v>18.314802030320692</c:v>
                  </c:pt>
                  <c:pt idx="1">
                    <c:v>20.679576734516257</c:v>
                  </c:pt>
                  <c:pt idx="2">
                    <c:v>21.517467747211768</c:v>
                  </c:pt>
                  <c:pt idx="3">
                    <c:v>10.074482959429018</c:v>
                  </c:pt>
                </c:numCache>
              </c:numRef>
            </c:plus>
            <c:minus>
              <c:numRef>
                <c:f>'[1]chlorofil a i b'!$D$41:$D$44</c:f>
                <c:numCache>
                  <c:formatCode>General</c:formatCode>
                  <c:ptCount val="4"/>
                  <c:pt idx="0">
                    <c:v>18.314802030320692</c:v>
                  </c:pt>
                  <c:pt idx="1">
                    <c:v>20.679576734516257</c:v>
                  </c:pt>
                  <c:pt idx="2">
                    <c:v>21.517467747211768</c:v>
                  </c:pt>
                  <c:pt idx="3">
                    <c:v>10.074482959429018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b'!$A$37:$A$40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b'!$D$37:$D$40</c:f>
              <c:numCache>
                <c:formatCode>General</c:formatCode>
                <c:ptCount val="4"/>
                <c:pt idx="0">
                  <c:v>40.341900362916533</c:v>
                </c:pt>
                <c:pt idx="1">
                  <c:v>74.153499520613622</c:v>
                </c:pt>
                <c:pt idx="2">
                  <c:v>41.469753694581279</c:v>
                </c:pt>
                <c:pt idx="3">
                  <c:v>58.88163265306121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8-4E10-B52C-FB3F309D5C60}"/>
            </c:ext>
          </c:extLst>
        </c:ser>
        <c:ser>
          <c:idx val="3"/>
          <c:order val="3"/>
          <c:tx>
            <c:strRef>
              <c:f>'[1]chlorofil a i b'!$E$36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'[1]chlorofil a i b'!$E$41:$E$44</c:f>
                <c:numCache>
                  <c:formatCode>General</c:formatCode>
                  <c:ptCount val="4"/>
                  <c:pt idx="0">
                    <c:v>17.609066461820852</c:v>
                  </c:pt>
                  <c:pt idx="1">
                    <c:v>10.436134347639747</c:v>
                  </c:pt>
                  <c:pt idx="2">
                    <c:v>8.0873203892101877</c:v>
                  </c:pt>
                  <c:pt idx="3">
                    <c:v>15.715624934024719</c:v>
                  </c:pt>
                </c:numCache>
              </c:numRef>
            </c:plus>
            <c:minus>
              <c:numRef>
                <c:f>'[1]chlorofil a i b'!$E$41:$E$44</c:f>
                <c:numCache>
                  <c:formatCode>General</c:formatCode>
                  <c:ptCount val="4"/>
                  <c:pt idx="0">
                    <c:v>17.609066461820852</c:v>
                  </c:pt>
                  <c:pt idx="1">
                    <c:v>10.436134347639747</c:v>
                  </c:pt>
                  <c:pt idx="2">
                    <c:v>8.0873203892101877</c:v>
                  </c:pt>
                  <c:pt idx="3">
                    <c:v>15.715624934024719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'[1]chlorofil a i b'!$A$37:$A$40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'[1]chlorofil a i b'!$E$37:$E$40</c:f>
              <c:numCache>
                <c:formatCode>General</c:formatCode>
                <c:ptCount val="4"/>
                <c:pt idx="0">
                  <c:v>46.525998225377116</c:v>
                </c:pt>
                <c:pt idx="1">
                  <c:v>48.513538461538438</c:v>
                </c:pt>
                <c:pt idx="2">
                  <c:v>56.655039246467815</c:v>
                </c:pt>
                <c:pt idx="3">
                  <c:v>41.124507389162552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8-4E10-B52C-FB3F309D5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4760248877519752"/>
              <c:y val="0.92400503136905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aseline="0">
                    <a:solidFill>
                      <a:sysClr val="windowText" lastClr="000000"/>
                    </a:solidFill>
                  </a:rPr>
                  <a:t>chlorophyll a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[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µ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g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/m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l/g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>
                    <a:solidFill>
                      <a:sysClr val="windowText" lastClr="000000"/>
                    </a:solidFill>
                  </a:rPr>
                  <a:t>biomass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]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9.4087547699103768E-3"/>
              <c:y val="0.21779756609921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45883212207604412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569727996599"/>
          <c:y val="0.22393967437337262"/>
          <c:w val="0.85651887018059747"/>
          <c:h val="0.58275637607052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'[1]RWC biomass'!$L$17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biomass'!$L$22:$L$25</c:f>
                <c:numCache>
                  <c:formatCode>General</c:formatCode>
                  <c:ptCount val="4"/>
                  <c:pt idx="0">
                    <c:v>2.8615342127437677</c:v>
                  </c:pt>
                  <c:pt idx="1">
                    <c:v>1.7632657995563519</c:v>
                  </c:pt>
                  <c:pt idx="2">
                    <c:v>6.1519432411218844</c:v>
                  </c:pt>
                  <c:pt idx="3">
                    <c:v>0.98929852882940039</c:v>
                  </c:pt>
                </c:numCache>
              </c:numRef>
            </c:plus>
            <c:minus>
              <c:numRef>
                <c:f>'[1]RWC biomass'!$L$22:$L$25</c:f>
                <c:numCache>
                  <c:formatCode>General</c:formatCode>
                  <c:ptCount val="4"/>
                  <c:pt idx="0">
                    <c:v>2.8615342127437677</c:v>
                  </c:pt>
                  <c:pt idx="1">
                    <c:v>1.7632657995563519</c:v>
                  </c:pt>
                  <c:pt idx="2">
                    <c:v>6.1519432411218844</c:v>
                  </c:pt>
                  <c:pt idx="3">
                    <c:v>0.98929852882940039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biomass'!$L$18:$L$21</c:f>
              <c:numCache>
                <c:formatCode>General</c:formatCode>
                <c:ptCount val="4"/>
                <c:pt idx="0">
                  <c:v>80.986586308</c:v>
                </c:pt>
                <c:pt idx="1">
                  <c:v>81.76818073199999</c:v>
                </c:pt>
                <c:pt idx="2">
                  <c:v>84.841576081999989</c:v>
                </c:pt>
                <c:pt idx="3">
                  <c:v>88.462410938000005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68C-9941-7D25766ADA58}"/>
            </c:ext>
          </c:extLst>
        </c:ser>
        <c:ser>
          <c:idx val="1"/>
          <c:order val="1"/>
          <c:tx>
            <c:strRef>
              <c:f>'[1]RWC biomass'!$M$17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biomass'!$M$22:$M$25</c:f>
                <c:numCache>
                  <c:formatCode>General</c:formatCode>
                  <c:ptCount val="4"/>
                  <c:pt idx="0">
                    <c:v>3.4530310482241573</c:v>
                  </c:pt>
                  <c:pt idx="1">
                    <c:v>2.6118096531136143</c:v>
                  </c:pt>
                  <c:pt idx="2">
                    <c:v>0.72681335408091841</c:v>
                  </c:pt>
                  <c:pt idx="3">
                    <c:v>0.87411314259676098</c:v>
                  </c:pt>
                </c:numCache>
              </c:numRef>
            </c:plus>
            <c:minus>
              <c:numRef>
                <c:f>'[1]RWC biomass'!$M$22:$M$25</c:f>
                <c:numCache>
                  <c:formatCode>General</c:formatCode>
                  <c:ptCount val="4"/>
                  <c:pt idx="0">
                    <c:v>3.4530310482241573</c:v>
                  </c:pt>
                  <c:pt idx="1">
                    <c:v>2.6118096531136143</c:v>
                  </c:pt>
                  <c:pt idx="2">
                    <c:v>0.72681335408091841</c:v>
                  </c:pt>
                  <c:pt idx="3">
                    <c:v>0.87411314259676098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biomass'!$M$18:$M$21</c:f>
              <c:numCache>
                <c:formatCode>General</c:formatCode>
                <c:ptCount val="4"/>
                <c:pt idx="0">
                  <c:v>81.016000000000005</c:v>
                </c:pt>
                <c:pt idx="1">
                  <c:v>83.506418099999991</c:v>
                </c:pt>
                <c:pt idx="2">
                  <c:v>88.156716783999997</c:v>
                </c:pt>
                <c:pt idx="3">
                  <c:v>90.738513421999997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7-468C-9941-7D25766ADA58}"/>
            </c:ext>
          </c:extLst>
        </c:ser>
        <c:ser>
          <c:idx val="2"/>
          <c:order val="2"/>
          <c:tx>
            <c:strRef>
              <c:f>'[1]RWC biomass'!$N$17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biomass'!$N$22:$N$25</c:f>
                <c:numCache>
                  <c:formatCode>General</c:formatCode>
                  <c:ptCount val="4"/>
                  <c:pt idx="0">
                    <c:v>3.6443756638421325</c:v>
                  </c:pt>
                  <c:pt idx="1">
                    <c:v>1.7200106080030229</c:v>
                  </c:pt>
                  <c:pt idx="2">
                    <c:v>4.8792691633782761</c:v>
                  </c:pt>
                  <c:pt idx="3">
                    <c:v>4.2133923073041757</c:v>
                  </c:pt>
                </c:numCache>
              </c:numRef>
            </c:plus>
            <c:minus>
              <c:numRef>
                <c:f>'[1]RWC biomass'!$N$22:$N$25</c:f>
                <c:numCache>
                  <c:formatCode>General</c:formatCode>
                  <c:ptCount val="4"/>
                  <c:pt idx="0">
                    <c:v>3.6443756638421325</c:v>
                  </c:pt>
                  <c:pt idx="1">
                    <c:v>1.7200106080030229</c:v>
                  </c:pt>
                  <c:pt idx="2">
                    <c:v>4.8792691633782761</c:v>
                  </c:pt>
                  <c:pt idx="3">
                    <c:v>4.2133923073041757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biomass'!$N$18:$N$21</c:f>
              <c:numCache>
                <c:formatCode>General</c:formatCode>
                <c:ptCount val="4"/>
                <c:pt idx="0">
                  <c:v>85.034056399999983</c:v>
                </c:pt>
                <c:pt idx="1">
                  <c:v>84.106352983999997</c:v>
                </c:pt>
                <c:pt idx="2">
                  <c:v>82.855379295999995</c:v>
                </c:pt>
                <c:pt idx="3">
                  <c:v>89.735597895999987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E7-468C-9941-7D25766ADA58}"/>
            </c:ext>
          </c:extLst>
        </c:ser>
        <c:ser>
          <c:idx val="3"/>
          <c:order val="3"/>
          <c:tx>
            <c:strRef>
              <c:f>'[1]RWC biomass'!$O$17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'[1]RWC biomass'!$O$22:$O$25</c:f>
                <c:numCache>
                  <c:formatCode>General</c:formatCode>
                  <c:ptCount val="4"/>
                  <c:pt idx="0">
                    <c:v>4.2607397275498338</c:v>
                  </c:pt>
                  <c:pt idx="1">
                    <c:v>1.2621359949362083</c:v>
                  </c:pt>
                  <c:pt idx="2">
                    <c:v>8.7153818949199735</c:v>
                  </c:pt>
                  <c:pt idx="3">
                    <c:v>2.3088649086570179</c:v>
                  </c:pt>
                </c:numCache>
              </c:numRef>
            </c:plus>
            <c:minus>
              <c:numRef>
                <c:f>'[1]RWC biomass'!$O$22:$O$25</c:f>
                <c:numCache>
                  <c:formatCode>General</c:formatCode>
                  <c:ptCount val="4"/>
                  <c:pt idx="0">
                    <c:v>4.2607397275498338</c:v>
                  </c:pt>
                  <c:pt idx="1">
                    <c:v>1.2621359949362083</c:v>
                  </c:pt>
                  <c:pt idx="2">
                    <c:v>8.7153818949199735</c:v>
                  </c:pt>
                  <c:pt idx="3">
                    <c:v>2.3088649086570179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'[1]RWC biomass'!$K$18:$K$21</c:f>
              <c:strCache>
                <c:ptCount val="4"/>
                <c:pt idx="0">
                  <c:v>W</c:v>
                </c:pt>
                <c:pt idx="1">
                  <c:v>W+T</c:v>
                </c:pt>
                <c:pt idx="2">
                  <c:v>W+MET</c:v>
                </c:pt>
                <c:pt idx="3">
                  <c:v>W+T+MET</c:v>
                </c:pt>
              </c:strCache>
            </c:strRef>
          </c:cat>
          <c:val>
            <c:numRef>
              <c:f>'[1]RWC biomass'!$O$18:$O$21</c:f>
              <c:numCache>
                <c:formatCode>General</c:formatCode>
                <c:ptCount val="4"/>
                <c:pt idx="0">
                  <c:v>86.86</c:v>
                </c:pt>
                <c:pt idx="1">
                  <c:v>87.522123063999999</c:v>
                </c:pt>
                <c:pt idx="2">
                  <c:v>75.373485407999993</c:v>
                </c:pt>
                <c:pt idx="3">
                  <c:v>87.776817932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E7-468C-9941-7D25766A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70600"/>
        <c:axId val="594771680"/>
      </c:barChart>
      <c:catAx>
        <c:axId val="59477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Amount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pl-PL" sz="1600" baseline="0">
                    <a:solidFill>
                      <a:sysClr val="windowText" lastClr="000000"/>
                    </a:solidFill>
                  </a:rPr>
                  <a:t>of </a:t>
                </a:r>
                <a:r>
                  <a:rPr lang="en-US" sz="1600" baseline="0">
                    <a:solidFill>
                      <a:sysClr val="windowText" lastClr="000000"/>
                    </a:solidFill>
                  </a:rPr>
                  <a:t>PBAT MP [mg]</a:t>
                </a:r>
                <a:r>
                  <a:rPr lang="en-US" sz="1600">
                    <a:solidFill>
                      <a:sysClr val="windowText" lastClr="000000"/>
                    </a:solidFill>
                  </a:rPr>
                  <a:t> </a:t>
                </a:r>
                <a:endParaRPr lang="pl-PL" sz="1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4724527544293184"/>
              <c:y val="0.93660920621974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1680"/>
        <c:crosses val="autoZero"/>
        <c:auto val="1"/>
        <c:lblAlgn val="ctr"/>
        <c:lblOffset val="100"/>
        <c:tickMarkSkip val="1"/>
        <c:noMultiLvlLbl val="0"/>
      </c:catAx>
      <c:valAx>
        <c:axId val="594771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>
                    <a:solidFill>
                      <a:sysClr val="windowText" lastClr="000000"/>
                    </a:solidFill>
                  </a:rPr>
                  <a:t>Shoot  RWC [%] </a:t>
                </a:r>
              </a:p>
            </c:rich>
          </c:tx>
          <c:layout>
            <c:manualLayout>
              <c:xMode val="edge"/>
              <c:yMode val="edge"/>
              <c:x val="2.1823010312687286E-2"/>
              <c:y val="0.38585239096109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4770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891133687029279"/>
          <c:y val="0.92996788838737887"/>
          <c:w val="0.29753150934873296"/>
          <c:h val="5.6026288546601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</xdr:colOff>
      <xdr:row>32</xdr:row>
      <xdr:rowOff>121920</xdr:rowOff>
    </xdr:from>
    <xdr:to>
      <xdr:col>11</xdr:col>
      <xdr:colOff>373380</xdr:colOff>
      <xdr:row>34</xdr:row>
      <xdr:rowOff>99060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59DD28A-0477-4EDA-A538-B3146CD6EBF9}"/>
            </a:ext>
          </a:extLst>
        </xdr:cNvPr>
        <xdr:cNvSpPr txBox="1"/>
      </xdr:nvSpPr>
      <xdr:spPr>
        <a:xfrm>
          <a:off x="7033260" y="5974080"/>
          <a:ext cx="16764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14</xdr:col>
      <xdr:colOff>76200</xdr:colOff>
      <xdr:row>32</xdr:row>
      <xdr:rowOff>167640</xdr:rowOff>
    </xdr:from>
    <xdr:to>
      <xdr:col>14</xdr:col>
      <xdr:colOff>327660</xdr:colOff>
      <xdr:row>34</xdr:row>
      <xdr:rowOff>144780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54F4276-414C-4B5D-AF6C-6F5EBAA269A3}"/>
            </a:ext>
          </a:extLst>
        </xdr:cNvPr>
        <xdr:cNvSpPr txBox="1"/>
      </xdr:nvSpPr>
      <xdr:spPr>
        <a:xfrm>
          <a:off x="8732520" y="6019800"/>
          <a:ext cx="2514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14</xdr:col>
      <xdr:colOff>483870</xdr:colOff>
      <xdr:row>30</xdr:row>
      <xdr:rowOff>169817</xdr:rowOff>
    </xdr:from>
    <xdr:to>
      <xdr:col>15</xdr:col>
      <xdr:colOff>318135</xdr:colOff>
      <xdr:row>32</xdr:row>
      <xdr:rowOff>99059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A2EC7C8-E6D9-4BF7-AD16-8D8486C209E3}"/>
            </a:ext>
          </a:extLst>
        </xdr:cNvPr>
        <xdr:cNvSpPr txBox="1"/>
      </xdr:nvSpPr>
      <xdr:spPr>
        <a:xfrm>
          <a:off x="9140190" y="5656217"/>
          <a:ext cx="443865" cy="295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</a:rPr>
            <a:t>abc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35</xdr:col>
      <xdr:colOff>40005</xdr:colOff>
      <xdr:row>52</xdr:row>
      <xdr:rowOff>168275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1C79DF07-C373-41AC-BED3-82A8FBADC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1</xdr:rowOff>
    </xdr:from>
    <xdr:to>
      <xdr:col>17</xdr:col>
      <xdr:colOff>508000</xdr:colOff>
      <xdr:row>53</xdr:row>
      <xdr:rowOff>12701</xdr:rowOff>
    </xdr:to>
    <xdr:graphicFrame macro="">
      <xdr:nvGraphicFramePr>
        <xdr:cNvPr id="6" name="Wykres 4">
          <a:extLst>
            <a:ext uri="{FF2B5EF4-FFF2-40B4-BE49-F238E27FC236}">
              <a16:creationId xmlns:a16="http://schemas.microsoft.com/office/drawing/2014/main" id="{0B5F5EC0-2825-49E3-AF6A-EA12CED35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66</xdr:row>
      <xdr:rowOff>37835</xdr:rowOff>
    </xdr:from>
    <xdr:to>
      <xdr:col>16</xdr:col>
      <xdr:colOff>556260</xdr:colOff>
      <xdr:row>87</xdr:row>
      <xdr:rowOff>154040</xdr:rowOff>
    </xdr:to>
    <xdr:graphicFrame macro="">
      <xdr:nvGraphicFramePr>
        <xdr:cNvPr id="12" name="Wykres 4">
          <a:extLst>
            <a:ext uri="{FF2B5EF4-FFF2-40B4-BE49-F238E27FC236}">
              <a16:creationId xmlns:a16="http://schemas.microsoft.com/office/drawing/2014/main" id="{9E556682-94A8-48F3-89E6-4A3CE449515A}"/>
            </a:ext>
            <a:ext uri="{147F2762-F138-4A5C-976F-8EAC2B608ADB}">
              <a16:predDERef xmlns:a16="http://schemas.microsoft.com/office/drawing/2014/main" pred="{C9CFE94E-A6CA-483E-B647-05F567CEA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561180</xdr:colOff>
      <xdr:row>65</xdr:row>
      <xdr:rowOff>114300</xdr:rowOff>
    </xdr:from>
    <xdr:to>
      <xdr:col>29</xdr:col>
      <xdr:colOff>604785</xdr:colOff>
      <xdr:row>87</xdr:row>
      <xdr:rowOff>81279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D10FE305-E9D8-4EA2-A56B-893D9629AE72}"/>
            </a:ext>
            <a:ext uri="{147F2762-F138-4A5C-976F-8EAC2B608ADB}">
              <a16:predDERef xmlns:a16="http://schemas.microsoft.com/office/drawing/2014/main" pred="{77468F3A-13D9-4C0C-AFEB-9489D03B2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16</xdr:row>
      <xdr:rowOff>98742</xdr:rowOff>
    </xdr:from>
    <xdr:to>
      <xdr:col>20</xdr:col>
      <xdr:colOff>121696</xdr:colOff>
      <xdr:row>38</xdr:row>
      <xdr:rowOff>104668</xdr:rowOff>
    </xdr:to>
    <xdr:graphicFrame macro="">
      <xdr:nvGraphicFramePr>
        <xdr:cNvPr id="10" name="Wykres 4">
          <a:extLst>
            <a:ext uri="{FF2B5EF4-FFF2-40B4-BE49-F238E27FC236}">
              <a16:creationId xmlns:a16="http://schemas.microsoft.com/office/drawing/2014/main" id="{E75007F7-1810-468D-ADD9-0C4037544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33587</xdr:colOff>
      <xdr:row>16</xdr:row>
      <xdr:rowOff>0</xdr:rowOff>
    </xdr:from>
    <xdr:to>
      <xdr:col>38</xdr:col>
      <xdr:colOff>149567</xdr:colOff>
      <xdr:row>38</xdr:row>
      <xdr:rowOff>1419</xdr:rowOff>
    </xdr:to>
    <xdr:graphicFrame macro="">
      <xdr:nvGraphicFramePr>
        <xdr:cNvPr id="11" name="Wykres 4">
          <a:extLst>
            <a:ext uri="{FF2B5EF4-FFF2-40B4-BE49-F238E27FC236}">
              <a16:creationId xmlns:a16="http://schemas.microsoft.com/office/drawing/2014/main" id="{2C4787A2-5F9A-4CF1-8AFF-0C251C639157}"/>
            </a:ext>
            <a:ext uri="{147F2762-F138-4A5C-976F-8EAC2B608ADB}">
              <a16:predDERef xmlns:a16="http://schemas.microsoft.com/office/drawing/2014/main" pred="{B459DB8E-A5EF-4DD8-8243-09CEEF820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0.46079</cdr:x>
      <cdr:y>0.34117</cdr:y>
    </cdr:from>
    <cdr:to>
      <cdr:x>0.5299</cdr:x>
      <cdr:y>0.43496</cdr:y>
    </cdr:to>
    <cdr:sp macro="" textlink="">
      <cdr:nvSpPr>
        <cdr:cNvPr id="2" name="pole tekstowe 3">
          <a:extLst xmlns:a="http://schemas.openxmlformats.org/drawingml/2006/main">
            <a:ext uri="{FF2B5EF4-FFF2-40B4-BE49-F238E27FC236}">
              <a16:creationId xmlns:a16="http://schemas.microsoft.com/office/drawing/2014/main" id="{4999A323-F5FC-406B-8B4F-C7FCC1E0A1FF}"/>
            </a:ext>
          </a:extLst>
        </cdr:cNvPr>
        <cdr:cNvSpPr txBox="1"/>
      </cdr:nvSpPr>
      <cdr:spPr>
        <a:xfrm xmlns:a="http://schemas.openxmlformats.org/drawingml/2006/main">
          <a:off x="3120572" y="1346200"/>
          <a:ext cx="468086" cy="370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endParaRPr lang="pl-PL" sz="1400">
            <a:effectLst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</xdr:row>
      <xdr:rowOff>38686</xdr:rowOff>
    </xdr:from>
    <xdr:to>
      <xdr:col>20</xdr:col>
      <xdr:colOff>68580</xdr:colOff>
      <xdr:row>44</xdr:row>
      <xdr:rowOff>49270</xdr:rowOff>
    </xdr:to>
    <xdr:graphicFrame macro="">
      <xdr:nvGraphicFramePr>
        <xdr:cNvPr id="12" name="Wykres 4">
          <a:extLst>
            <a:ext uri="{FF2B5EF4-FFF2-40B4-BE49-F238E27FC236}">
              <a16:creationId xmlns:a16="http://schemas.microsoft.com/office/drawing/2014/main" id="{0AE68805-7999-46CB-B2E4-F14D1490C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539261</xdr:colOff>
      <xdr:row>23</xdr:row>
      <xdr:rowOff>0</xdr:rowOff>
    </xdr:from>
    <xdr:to>
      <xdr:col>38</xdr:col>
      <xdr:colOff>607841</xdr:colOff>
      <xdr:row>44</xdr:row>
      <xdr:rowOff>10584</xdr:rowOff>
    </xdr:to>
    <xdr:graphicFrame macro="">
      <xdr:nvGraphicFramePr>
        <xdr:cNvPr id="13" name="Wykres 4">
          <a:extLst>
            <a:ext uri="{FF2B5EF4-FFF2-40B4-BE49-F238E27FC236}">
              <a16:creationId xmlns:a16="http://schemas.microsoft.com/office/drawing/2014/main" id="{EDF30F25-0EAF-4D1F-8480-AF0530A80C74}"/>
            </a:ext>
            <a:ext uri="{147F2762-F138-4A5C-976F-8EAC2B608ADB}">
              <a16:predDERef xmlns:a16="http://schemas.microsoft.com/office/drawing/2014/main" pred="{8F5CC049-FBE1-4BE4-BFB0-07237B675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18</xdr:col>
      <xdr:colOff>251460</xdr:colOff>
      <xdr:row>31</xdr:row>
      <xdr:rowOff>78105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6E4136A0-2FB3-46C8-856C-C5282BE98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38</xdr:row>
      <xdr:rowOff>0</xdr:rowOff>
    </xdr:from>
    <xdr:to>
      <xdr:col>40</xdr:col>
      <xdr:colOff>277586</xdr:colOff>
      <xdr:row>58</xdr:row>
      <xdr:rowOff>31750</xdr:rowOff>
    </xdr:to>
    <xdr:graphicFrame macro="">
      <xdr:nvGraphicFramePr>
        <xdr:cNvPr id="4" name="Wykres 4">
          <a:extLst>
            <a:ext uri="{FF2B5EF4-FFF2-40B4-BE49-F238E27FC236}">
              <a16:creationId xmlns:a16="http://schemas.microsoft.com/office/drawing/2014/main" id="{681A52A1-C860-4685-ACD5-1BE6DB9D9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36</xdr:row>
      <xdr:rowOff>60960</xdr:rowOff>
    </xdr:from>
    <xdr:to>
      <xdr:col>13</xdr:col>
      <xdr:colOff>427808</xdr:colOff>
      <xdr:row>43</xdr:row>
      <xdr:rowOff>45975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8CBA9B8-3AEB-47DB-A0AF-3ED2C5290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" t="33194" r="327" b="-405"/>
        <a:stretch>
          <a:fillRect/>
        </a:stretch>
      </xdr:blipFill>
      <xdr:spPr bwMode="auto">
        <a:xfrm>
          <a:off x="3688080" y="6644640"/>
          <a:ext cx="4664528" cy="12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228601</xdr:colOff>
      <xdr:row>44</xdr:row>
      <xdr:rowOff>104775</xdr:rowOff>
    </xdr:from>
    <xdr:to>
      <xdr:col>27</xdr:col>
      <xdr:colOff>332013</xdr:colOff>
      <xdr:row>62</xdr:row>
      <xdr:rowOff>96469</xdr:rowOff>
    </xdr:to>
    <xdr:graphicFrame macro="">
      <xdr:nvGraphicFramePr>
        <xdr:cNvPr id="16" name="Wykres 4">
          <a:extLst>
            <a:ext uri="{FF2B5EF4-FFF2-40B4-BE49-F238E27FC236}">
              <a16:creationId xmlns:a16="http://schemas.microsoft.com/office/drawing/2014/main" id="{A879E8EB-F5C7-4813-A0FD-568B1F9D8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556260</xdr:colOff>
      <xdr:row>45</xdr:row>
      <xdr:rowOff>46472</xdr:rowOff>
    </xdr:from>
    <xdr:to>
      <xdr:col>13</xdr:col>
      <xdr:colOff>244386</xdr:colOff>
      <xdr:row>62</xdr:row>
      <xdr:rowOff>134102</xdr:rowOff>
    </xdr:to>
    <xdr:graphicFrame macro="">
      <xdr:nvGraphicFramePr>
        <xdr:cNvPr id="17" name="Wykres 4">
          <a:extLst>
            <a:ext uri="{FF2B5EF4-FFF2-40B4-BE49-F238E27FC236}">
              <a16:creationId xmlns:a16="http://schemas.microsoft.com/office/drawing/2014/main" id="{CF93C018-68DB-4CE5-B491-D6D19FEBF383}"/>
            </a:ext>
            <a:ext uri="{147F2762-F138-4A5C-976F-8EAC2B608ADB}">
              <a16:predDERef xmlns:a16="http://schemas.microsoft.com/office/drawing/2014/main" pred="{A39420B4-3082-458A-8D83-98EB16DA6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20</xdr:row>
      <xdr:rowOff>85568</xdr:rowOff>
    </xdr:from>
    <xdr:to>
      <xdr:col>18</xdr:col>
      <xdr:colOff>398266</xdr:colOff>
      <xdr:row>41</xdr:row>
      <xdr:rowOff>25183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5D9D9409-6163-4E43-A67B-9FEB27001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416899</xdr:colOff>
      <xdr:row>20</xdr:row>
      <xdr:rowOff>92528</xdr:rowOff>
    </xdr:from>
    <xdr:to>
      <xdr:col>32</xdr:col>
      <xdr:colOff>561874</xdr:colOff>
      <xdr:row>41</xdr:row>
      <xdr:rowOff>43573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BEB25D1C-AB2B-4BF6-96DB-93670440458E}"/>
            </a:ext>
            <a:ext uri="{147F2762-F138-4A5C-976F-8EAC2B608ADB}">
              <a16:predDERef xmlns:a16="http://schemas.microsoft.com/office/drawing/2014/main" pred="{1262EC44-FA74-4E5A-B090-657611936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601980</xdr:colOff>
      <xdr:row>14</xdr:row>
      <xdr:rowOff>103959</xdr:rowOff>
    </xdr:from>
    <xdr:to>
      <xdr:col>26</xdr:col>
      <xdr:colOff>297180</xdr:colOff>
      <xdr:row>29</xdr:row>
      <xdr:rowOff>103959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A94EFE6-042F-4A05-8BE0-1CD802FF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18</xdr:col>
      <xdr:colOff>49530</xdr:colOff>
      <xdr:row>49</xdr:row>
      <xdr:rowOff>110550</xdr:rowOff>
    </xdr:to>
    <xdr:graphicFrame macro="">
      <xdr:nvGraphicFramePr>
        <xdr:cNvPr id="8" name="Wykres 4">
          <a:extLst>
            <a:ext uri="{FF2B5EF4-FFF2-40B4-BE49-F238E27FC236}">
              <a16:creationId xmlns:a16="http://schemas.microsoft.com/office/drawing/2014/main" id="{BCC6B07A-4033-4EA4-B549-0564ACCE6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103</xdr:row>
      <xdr:rowOff>65087</xdr:rowOff>
    </xdr:from>
    <xdr:to>
      <xdr:col>18</xdr:col>
      <xdr:colOff>234791</xdr:colOff>
      <xdr:row>124</xdr:row>
      <xdr:rowOff>121028</xdr:rowOff>
    </xdr:to>
    <xdr:graphicFrame macro="">
      <xdr:nvGraphicFramePr>
        <xdr:cNvPr id="26" name="Wykres 4">
          <a:extLst>
            <a:ext uri="{FF2B5EF4-FFF2-40B4-BE49-F238E27FC236}">
              <a16:creationId xmlns:a16="http://schemas.microsoft.com/office/drawing/2014/main" id="{09BD6AC7-E3D9-4F75-B34A-A9506B639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83660</xdr:colOff>
      <xdr:row>102</xdr:row>
      <xdr:rowOff>0</xdr:rowOff>
    </xdr:from>
    <xdr:to>
      <xdr:col>35</xdr:col>
      <xdr:colOff>159861</xdr:colOff>
      <xdr:row>123</xdr:row>
      <xdr:rowOff>64197</xdr:rowOff>
    </xdr:to>
    <xdr:graphicFrame macro="">
      <xdr:nvGraphicFramePr>
        <xdr:cNvPr id="27" name="Wykres 4">
          <a:extLst>
            <a:ext uri="{FF2B5EF4-FFF2-40B4-BE49-F238E27FC236}">
              <a16:creationId xmlns:a16="http://schemas.microsoft.com/office/drawing/2014/main" id="{875F70AC-0546-496C-AAAB-58F80C589184}"/>
            </a:ext>
            <a:ext uri="{147F2762-F138-4A5C-976F-8EAC2B608ADB}">
              <a16:predDERef xmlns:a16="http://schemas.microsoft.com/office/drawing/2014/main" pred="{5EEF5C8E-1BF8-4C19-ABCE-571B8D99E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217714</xdr:colOff>
      <xdr:row>48</xdr:row>
      <xdr:rowOff>78921</xdr:rowOff>
    </xdr:from>
    <xdr:to>
      <xdr:col>20</xdr:col>
      <xdr:colOff>117566</xdr:colOff>
      <xdr:row>67</xdr:row>
      <xdr:rowOff>101781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0F76937-D68D-4EC6-BD89-85590AEFB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185056</xdr:colOff>
      <xdr:row>48</xdr:row>
      <xdr:rowOff>21771</xdr:rowOff>
    </xdr:from>
    <xdr:to>
      <xdr:col>29</xdr:col>
      <xdr:colOff>137431</xdr:colOff>
      <xdr:row>67</xdr:row>
      <xdr:rowOff>127090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02558984-7C4E-45F8-9D63-816C883B0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261258</xdr:colOff>
      <xdr:row>10</xdr:row>
      <xdr:rowOff>108858</xdr:rowOff>
    </xdr:from>
    <xdr:to>
      <xdr:col>21</xdr:col>
      <xdr:colOff>588918</xdr:colOff>
      <xdr:row>26</xdr:row>
      <xdr:rowOff>116477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E1B3B50F-FD01-CA6D-3447-B603A698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5658" y="1959429"/>
          <a:ext cx="4594860" cy="2968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120015</xdr:colOff>
      <xdr:row>18</xdr:row>
      <xdr:rowOff>52131</xdr:rowOff>
    </xdr:from>
    <xdr:to>
      <xdr:col>19</xdr:col>
      <xdr:colOff>186690</xdr:colOff>
      <xdr:row>39</xdr:row>
      <xdr:rowOff>88326</xdr:rowOff>
    </xdr:to>
    <xdr:graphicFrame macro="">
      <xdr:nvGraphicFramePr>
        <xdr:cNvPr id="8" name="Wykres 4">
          <a:extLst>
            <a:ext uri="{FF2B5EF4-FFF2-40B4-BE49-F238E27FC236}">
              <a16:creationId xmlns:a16="http://schemas.microsoft.com/office/drawing/2014/main" id="{6AF406EF-3D8F-438B-A179-69E2FF0CA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394546</xdr:colOff>
      <xdr:row>18</xdr:row>
      <xdr:rowOff>142875</xdr:rowOff>
    </xdr:from>
    <xdr:to>
      <xdr:col>36</xdr:col>
      <xdr:colOff>461221</xdr:colOff>
      <xdr:row>39</xdr:row>
      <xdr:rowOff>173778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2F08C8F9-7801-40EA-A5B5-E74AC857415D}"/>
            </a:ext>
            <a:ext uri="{147F2762-F138-4A5C-976F-8EAC2B608ADB}">
              <a16:predDERef xmlns:a16="http://schemas.microsoft.com/office/drawing/2014/main" pred="{6F4A41B5-D261-4485-8A66-0FCA1B29E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0.42382</cdr:x>
      <cdr:y>0.42646</cdr:y>
    </cdr:from>
    <cdr:to>
      <cdr:x>0.49293</cdr:x>
      <cdr:y>0.52207</cdr:y>
    </cdr:to>
    <cdr:sp macro="" textlink="">
      <cdr:nvSpPr>
        <cdr:cNvPr id="2" name="pole tekstowe 3">
          <a:extLst xmlns:a="http://schemas.openxmlformats.org/drawingml/2006/main">
            <a:ext uri="{FF2B5EF4-FFF2-40B4-BE49-F238E27FC236}">
              <a16:creationId xmlns:a16="http://schemas.microsoft.com/office/drawing/2014/main" id="{4999A323-F5FC-406B-8B4F-C7FCC1E0A1FF}"/>
            </a:ext>
          </a:extLst>
        </cdr:cNvPr>
        <cdr:cNvSpPr txBox="1"/>
      </cdr:nvSpPr>
      <cdr:spPr>
        <a:xfrm xmlns:a="http://schemas.openxmlformats.org/drawingml/2006/main">
          <a:off x="2870200" y="1651000"/>
          <a:ext cx="468086" cy="370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endParaRPr lang="pl-PL" sz="1400">
            <a:effectLst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207491</xdr:colOff>
      <xdr:row>47</xdr:row>
      <xdr:rowOff>138850</xdr:rowOff>
    </xdr:from>
    <xdr:to>
      <xdr:col>35</xdr:col>
      <xdr:colOff>282262</xdr:colOff>
      <xdr:row>68</xdr:row>
      <xdr:rowOff>118530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92D8A9A4-07CE-4418-BDD2-834DA2576D29}"/>
            </a:ext>
            <a:ext uri="{147F2762-F138-4A5C-976F-8EAC2B608ADB}">
              <a16:predDERef xmlns:a16="http://schemas.microsoft.com/office/drawing/2014/main" pred="{821AB6F9-0F14-4EF7-AB94-1BAD6149D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295274</xdr:colOff>
      <xdr:row>5</xdr:row>
      <xdr:rowOff>38100</xdr:rowOff>
    </xdr:from>
    <xdr:to>
      <xdr:col>50</xdr:col>
      <xdr:colOff>361949</xdr:colOff>
      <xdr:row>22</xdr:row>
      <xdr:rowOff>142875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29CF825E-712F-41D8-BC27-B0BE2C3967E4}"/>
            </a:ext>
            <a:ext uri="{147F2762-F138-4A5C-976F-8EAC2B608ADB}">
              <a16:predDERef xmlns:a16="http://schemas.microsoft.com/office/drawing/2014/main" pred="{A55E8117-48C6-4159-87AC-850A9C7BC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18</xdr:col>
      <xdr:colOff>49530</xdr:colOff>
      <xdr:row>68</xdr:row>
      <xdr:rowOff>143298</xdr:rowOff>
    </xdr:to>
    <xdr:graphicFrame macro="">
      <xdr:nvGraphicFramePr>
        <xdr:cNvPr id="13" name="Wykres 4">
          <a:extLst>
            <a:ext uri="{FF2B5EF4-FFF2-40B4-BE49-F238E27FC236}">
              <a16:creationId xmlns:a16="http://schemas.microsoft.com/office/drawing/2014/main" id="{CCD6068C-0150-4001-9C7F-95F97F578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wersytetlodzki-my.sharepoint.com/personal/ul0215997_edu_uni_lodz_pl/Documents/doktorat/2)%20Ro&#347;linki/artyku&#322;%20i%20Figures/obliczenia%20do%20publ%202.xlsx" TargetMode="External"/><Relationship Id="rId1" Type="http://schemas.openxmlformats.org/officeDocument/2006/relationships/externalLinkPath" Target="https://uniwersytetlodzki-my.sharepoint.com/personal/ul0215997_edu_uni_lodz_pl/Documents/doktorat/2)%20Ro&#347;linki/artyku&#322;%20i%20Figures/obliczenia%20do%20pub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oot length1"/>
      <sheetName val="root length"/>
      <sheetName val="Indeks Chlorofil"/>
      <sheetName val="RWC biomass"/>
      <sheetName val="SVI"/>
      <sheetName val="germination"/>
      <sheetName val="chlorofil a i b"/>
      <sheetName val="TBARS"/>
      <sheetName val="CAT"/>
      <sheetName val="GST"/>
      <sheetName val="POD"/>
      <sheetName val="SOD"/>
      <sheetName val="lipidy "/>
      <sheetName val="Am-Kw"/>
      <sheetName val="Evans blue"/>
      <sheetName val="TPC"/>
      <sheetName val="wzrost z TPA ADA"/>
    </sheetNames>
    <sheetDataSet>
      <sheetData sheetId="0">
        <row r="36">
          <cell r="D36">
            <v>0</v>
          </cell>
          <cell r="E36">
            <v>50</v>
          </cell>
          <cell r="F36">
            <v>100</v>
          </cell>
          <cell r="G36">
            <v>200</v>
          </cell>
        </row>
        <row r="37">
          <cell r="C37" t="str">
            <v>W</v>
          </cell>
          <cell r="D37">
            <v>13.696666666666665</v>
          </cell>
          <cell r="E37">
            <v>12.05</v>
          </cell>
          <cell r="F37">
            <v>7.6000000000000023</v>
          </cell>
          <cell r="G37">
            <v>6.08</v>
          </cell>
        </row>
        <row r="38">
          <cell r="C38" t="str">
            <v>W+T</v>
          </cell>
          <cell r="D38">
            <v>16.383333333333333</v>
          </cell>
          <cell r="E38">
            <v>13.183333333333334</v>
          </cell>
          <cell r="F38">
            <v>14.053333333333335</v>
          </cell>
          <cell r="G38">
            <v>10.426666666666666</v>
          </cell>
        </row>
        <row r="39">
          <cell r="C39" t="str">
            <v>W+MET</v>
          </cell>
          <cell r="D39">
            <v>4.2266666666666666</v>
          </cell>
          <cell r="E39">
            <v>5.3466666666666676</v>
          </cell>
          <cell r="F39">
            <v>5.3133333333333326</v>
          </cell>
          <cell r="G39">
            <v>4.4899999999999993</v>
          </cell>
        </row>
        <row r="40">
          <cell r="C40" t="str">
            <v>W+T+MET</v>
          </cell>
          <cell r="D40">
            <v>5.003333333333333</v>
          </cell>
          <cell r="E40">
            <v>5.4700000000000006</v>
          </cell>
          <cell r="F40">
            <v>4.2833333333333332</v>
          </cell>
          <cell r="G40">
            <v>4.496666666666667</v>
          </cell>
        </row>
        <row r="41">
          <cell r="D41">
            <v>2.7443337654323332</v>
          </cell>
          <cell r="E41">
            <v>2.2892176046368666</v>
          </cell>
          <cell r="F41">
            <v>2.7014683108418538</v>
          </cell>
          <cell r="G41">
            <v>2.3708575489137638</v>
          </cell>
        </row>
        <row r="42">
          <cell r="D42">
            <v>4.301169314414901</v>
          </cell>
          <cell r="E42">
            <v>4.3169340439981072</v>
          </cell>
          <cell r="F42">
            <v>3.6339143266363982</v>
          </cell>
          <cell r="G42">
            <v>4.8252877944067345</v>
          </cell>
        </row>
        <row r="43">
          <cell r="D43">
            <v>2.5348513298353046</v>
          </cell>
          <cell r="E43">
            <v>2.8618457190317259</v>
          </cell>
          <cell r="F43">
            <v>2.5361841189191057</v>
          </cell>
          <cell r="G43">
            <v>2.9059214219150578</v>
          </cell>
        </row>
        <row r="44">
          <cell r="D44">
            <v>2.3868148351875265</v>
          </cell>
          <cell r="E44">
            <v>2.1668585237779032</v>
          </cell>
          <cell r="F44">
            <v>2.0688299764031766</v>
          </cell>
          <cell r="G44">
            <v>2.038674913344166</v>
          </cell>
        </row>
      </sheetData>
      <sheetData sheetId="1">
        <row r="36">
          <cell r="D36">
            <v>0</v>
          </cell>
          <cell r="E36">
            <v>50</v>
          </cell>
          <cell r="F36">
            <v>100</v>
          </cell>
          <cell r="G36">
            <v>200</v>
          </cell>
        </row>
        <row r="37">
          <cell r="C37" t="str">
            <v>W</v>
          </cell>
          <cell r="D37">
            <v>15.4</v>
          </cell>
          <cell r="E37">
            <v>10</v>
          </cell>
          <cell r="F37">
            <v>9.8000000000000007</v>
          </cell>
          <cell r="G37">
            <v>7.3</v>
          </cell>
        </row>
        <row r="38">
          <cell r="C38" t="str">
            <v>W+T</v>
          </cell>
          <cell r="D38">
            <v>19.7</v>
          </cell>
          <cell r="E38">
            <v>17.5</v>
          </cell>
          <cell r="F38">
            <v>15.3</v>
          </cell>
          <cell r="G38">
            <v>12.3</v>
          </cell>
        </row>
        <row r="39">
          <cell r="C39" t="str">
            <v>W+MET</v>
          </cell>
          <cell r="D39">
            <v>5.7</v>
          </cell>
          <cell r="E39">
            <v>6.2</v>
          </cell>
          <cell r="F39">
            <v>7.8</v>
          </cell>
          <cell r="G39">
            <v>8.6999999999999993</v>
          </cell>
        </row>
        <row r="40">
          <cell r="C40" t="str">
            <v>W+T+MET</v>
          </cell>
          <cell r="D40">
            <v>7.7</v>
          </cell>
          <cell r="E40">
            <v>7.5</v>
          </cell>
          <cell r="F40">
            <v>6.7</v>
          </cell>
          <cell r="G40">
            <v>8.3000000000000007</v>
          </cell>
        </row>
        <row r="41">
          <cell r="D41">
            <v>4</v>
          </cell>
          <cell r="E41">
            <v>3</v>
          </cell>
          <cell r="F41">
            <v>2.7</v>
          </cell>
          <cell r="G41">
            <v>3.2</v>
          </cell>
        </row>
        <row r="42">
          <cell r="D42">
            <v>3.8</v>
          </cell>
          <cell r="E42">
            <v>3.8</v>
          </cell>
          <cell r="F42">
            <v>4.3</v>
          </cell>
          <cell r="G42">
            <v>3.4</v>
          </cell>
        </row>
        <row r="43">
          <cell r="D43">
            <v>2.1</v>
          </cell>
          <cell r="E43">
            <v>2.2999999999999998</v>
          </cell>
          <cell r="F43">
            <v>2.4</v>
          </cell>
          <cell r="G43">
            <v>2.7</v>
          </cell>
        </row>
        <row r="44">
          <cell r="D44">
            <v>2.5</v>
          </cell>
          <cell r="E44">
            <v>2.5</v>
          </cell>
          <cell r="F44">
            <v>2.4</v>
          </cell>
          <cell r="G44">
            <v>2</v>
          </cell>
        </row>
      </sheetData>
      <sheetData sheetId="2" refreshError="1"/>
      <sheetData sheetId="3">
        <row r="9">
          <cell r="AN9">
            <v>0</v>
          </cell>
          <cell r="AO9">
            <v>50</v>
          </cell>
          <cell r="AP9">
            <v>100</v>
          </cell>
          <cell r="AQ9">
            <v>200</v>
          </cell>
          <cell r="AV9">
            <v>0</v>
          </cell>
          <cell r="AW9">
            <v>50</v>
          </cell>
          <cell r="AX9">
            <v>100</v>
          </cell>
          <cell r="AY9">
            <v>200</v>
          </cell>
        </row>
        <row r="10">
          <cell r="AN10">
            <v>1.4345000000000002E-2</v>
          </cell>
          <cell r="AO10">
            <v>1.4304222199999999E-2</v>
          </cell>
          <cell r="AP10">
            <v>1.3518571399999998E-2</v>
          </cell>
          <cell r="AQ10">
            <v>1.2396222199999999E-2</v>
          </cell>
          <cell r="AV10">
            <v>6.9600000000000009E-3</v>
          </cell>
          <cell r="AW10">
            <v>5.7161905999999997E-3</v>
          </cell>
          <cell r="AX10">
            <v>6.2253339999999999E-3</v>
          </cell>
          <cell r="AY10">
            <v>5.7160000000000006E-3</v>
          </cell>
        </row>
        <row r="11">
          <cell r="AN11">
            <v>1.57185E-2</v>
          </cell>
          <cell r="AO11">
            <v>1.38493334E-2</v>
          </cell>
          <cell r="AP11">
            <v>1.3367800000000003E-2</v>
          </cell>
          <cell r="AQ11">
            <v>1.13882858E-2</v>
          </cell>
          <cell r="AV11">
            <v>7.9994999999999997E-3</v>
          </cell>
          <cell r="AW11">
            <v>7.8270668000000009E-3</v>
          </cell>
          <cell r="AX11">
            <v>6.9474999999999997E-3</v>
          </cell>
          <cell r="AY11">
            <v>5.7097142000000004E-3</v>
          </cell>
        </row>
        <row r="12">
          <cell r="AN12">
            <v>3.7805E-3</v>
          </cell>
          <cell r="AO12">
            <v>4.6886665999999995E-3</v>
          </cell>
          <cell r="AP12">
            <v>3.81E-3</v>
          </cell>
          <cell r="AQ12">
            <v>3.9899999999999996E-3</v>
          </cell>
          <cell r="AV12">
            <v>3.4935714000000001E-3</v>
          </cell>
          <cell r="AW12">
            <v>2.9090000000000001E-3</v>
          </cell>
          <cell r="AX12">
            <v>3.1466665999999996E-3</v>
          </cell>
          <cell r="AY12">
            <v>3.8043334000000006E-3</v>
          </cell>
        </row>
        <row r="13">
          <cell r="AN13">
            <v>3.9928888000000003E-3</v>
          </cell>
          <cell r="AO13">
            <v>5.3528572E-3</v>
          </cell>
          <cell r="AP13">
            <v>4.5179047999999999E-3</v>
          </cell>
          <cell r="AQ13">
            <v>6.8057778000000001E-3</v>
          </cell>
          <cell r="AV13">
            <v>3.7212222000000002E-3</v>
          </cell>
          <cell r="AW13">
            <v>2.8557142000000002E-3</v>
          </cell>
          <cell r="AX13">
            <v>2.8855237999999999E-3</v>
          </cell>
          <cell r="AY13">
            <v>4.6111112000000003E-3</v>
          </cell>
        </row>
        <row r="14">
          <cell r="AN14">
            <v>1.2287493641910865E-3</v>
          </cell>
          <cell r="AO14">
            <v>2.5676903687680492E-3</v>
          </cell>
          <cell r="AP14">
            <v>1.329450585576538E-3</v>
          </cell>
          <cell r="AQ14">
            <v>1.1424701194622992E-3</v>
          </cell>
          <cell r="AV14">
            <v>1.0237187113655785E-3</v>
          </cell>
          <cell r="AW14">
            <v>9.050789607878421E-4</v>
          </cell>
          <cell r="AX14">
            <v>6.3891349788527702E-4</v>
          </cell>
          <cell r="AY14">
            <v>5.474303608679371E-4</v>
          </cell>
        </row>
        <row r="15">
          <cell r="AN15">
            <v>1.0621258164643208E-3</v>
          </cell>
          <cell r="AO15">
            <v>1.1339468425714673E-3</v>
          </cell>
          <cell r="AP15">
            <v>2.1435615398210524E-3</v>
          </cell>
          <cell r="AQ15">
            <v>9.1735679940151973E-4</v>
          </cell>
          <cell r="AV15">
            <v>6.0521793595365281E-4</v>
          </cell>
          <cell r="AW15">
            <v>6.1425351432995519E-4</v>
          </cell>
          <cell r="AX15">
            <v>1.006090825919807E-3</v>
          </cell>
          <cell r="AY15">
            <v>1.3436783909880369E-3</v>
          </cell>
        </row>
        <row r="16">
          <cell r="AN16">
            <v>3.696636985152856E-4</v>
          </cell>
          <cell r="AO16">
            <v>8.3305185299463794E-4</v>
          </cell>
          <cell r="AP16">
            <v>1.3593092526884747E-3</v>
          </cell>
          <cell r="AQ16">
            <v>4.5332107826572546E-4</v>
          </cell>
          <cell r="AV16">
            <v>4.0930193255077601E-4</v>
          </cell>
          <cell r="AW16">
            <v>4.023742039445372E-4</v>
          </cell>
          <cell r="AX16">
            <v>1.4949175737218087E-3</v>
          </cell>
          <cell r="AY16">
            <v>3.9687598727789018E-4</v>
          </cell>
        </row>
        <row r="17">
          <cell r="L17">
            <v>0</v>
          </cell>
          <cell r="M17">
            <v>50</v>
          </cell>
          <cell r="N17">
            <v>100</v>
          </cell>
          <cell r="O17">
            <v>200</v>
          </cell>
          <cell r="T17">
            <v>0</v>
          </cell>
          <cell r="U17">
            <v>50</v>
          </cell>
          <cell r="V17">
            <v>100</v>
          </cell>
          <cell r="W17">
            <v>200</v>
          </cell>
          <cell r="AN17">
            <v>6.9843296444769849E-4</v>
          </cell>
          <cell r="AO17">
            <v>1.1279112855004157E-3</v>
          </cell>
          <cell r="AP17">
            <v>1.182847021176323E-3</v>
          </cell>
          <cell r="AQ17">
            <v>1.2535506510963968E-3</v>
          </cell>
          <cell r="AV17">
            <v>3.9486527621987721E-4</v>
          </cell>
          <cell r="AW17">
            <v>4.3525737835009755E-4</v>
          </cell>
          <cell r="AX17">
            <v>6.8729971207123308E-4</v>
          </cell>
          <cell r="AY17">
            <v>7.2690803670560683E-4</v>
          </cell>
        </row>
        <row r="18">
          <cell r="K18" t="str">
            <v>W</v>
          </cell>
          <cell r="L18">
            <v>80.986586308</v>
          </cell>
          <cell r="M18">
            <v>81.016000000000005</v>
          </cell>
          <cell r="N18">
            <v>85.034056399999983</v>
          </cell>
          <cell r="O18">
            <v>86.86</v>
          </cell>
          <cell r="T18">
            <v>62.202057631999992</v>
          </cell>
          <cell r="U18">
            <v>70.433622000000014</v>
          </cell>
          <cell r="V18">
            <v>78.123979521999999</v>
          </cell>
          <cell r="W18">
            <v>72.081425470000013</v>
          </cell>
        </row>
        <row r="19">
          <cell r="K19" t="str">
            <v>W+T</v>
          </cell>
          <cell r="L19">
            <v>81.76818073199999</v>
          </cell>
          <cell r="M19">
            <v>83.506418099999991</v>
          </cell>
          <cell r="N19">
            <v>84.106352983999997</v>
          </cell>
          <cell r="O19">
            <v>87.522123063999999</v>
          </cell>
          <cell r="T19">
            <v>77.675413058000004</v>
          </cell>
          <cell r="U19">
            <v>65.537716141999994</v>
          </cell>
          <cell r="V19">
            <v>78.953945199999993</v>
          </cell>
          <cell r="W19">
            <v>73.480986044000005</v>
          </cell>
        </row>
        <row r="20">
          <cell r="K20" t="str">
            <v>W+MET</v>
          </cell>
          <cell r="L20">
            <v>84.841576081999989</v>
          </cell>
          <cell r="M20">
            <v>88.156716783999997</v>
          </cell>
          <cell r="N20">
            <v>82.855379295999995</v>
          </cell>
          <cell r="O20">
            <v>75.373485407999993</v>
          </cell>
          <cell r="T20">
            <v>80.763515096000006</v>
          </cell>
          <cell r="U20">
            <v>80.836370280000011</v>
          </cell>
          <cell r="V20">
            <v>76.069714955999999</v>
          </cell>
          <cell r="W20">
            <v>62.260859298</v>
          </cell>
        </row>
        <row r="21">
          <cell r="K21" t="str">
            <v>W+T+MET</v>
          </cell>
          <cell r="L21">
            <v>88.462410938000005</v>
          </cell>
          <cell r="M21">
            <v>90.738513421999997</v>
          </cell>
          <cell r="N21">
            <v>89.735597895999987</v>
          </cell>
          <cell r="O21">
            <v>87.776817932</v>
          </cell>
          <cell r="T21">
            <v>89.133723612000011</v>
          </cell>
          <cell r="U21">
            <v>78.666610624</v>
          </cell>
          <cell r="V21">
            <v>80.207994593999999</v>
          </cell>
          <cell r="W21">
            <v>90.554427187999991</v>
          </cell>
        </row>
        <row r="22">
          <cell r="L22">
            <v>2.8615342127437677</v>
          </cell>
          <cell r="M22">
            <v>3.4530310482241573</v>
          </cell>
          <cell r="N22">
            <v>3.6443756638421325</v>
          </cell>
          <cell r="O22">
            <v>4.2607397275498338</v>
          </cell>
          <cell r="T22">
            <v>14.756978848159141</v>
          </cell>
          <cell r="U22">
            <v>10.236255039003154</v>
          </cell>
          <cell r="V22">
            <v>5.1317381732437708</v>
          </cell>
          <cell r="W22">
            <v>1.1771434682444644</v>
          </cell>
        </row>
        <row r="23">
          <cell r="L23">
            <v>1.7632657995563519</v>
          </cell>
          <cell r="M23">
            <v>2.6118096531136143</v>
          </cell>
          <cell r="N23">
            <v>1.7200106080030229</v>
          </cell>
          <cell r="O23">
            <v>1.2621359949362083</v>
          </cell>
          <cell r="T23">
            <v>4.9704586660668628</v>
          </cell>
          <cell r="U23">
            <v>3.8664922454564938</v>
          </cell>
          <cell r="V23">
            <v>9.4824000000000002</v>
          </cell>
          <cell r="W23">
            <v>2.5056605126600835</v>
          </cell>
        </row>
        <row r="24">
          <cell r="L24">
            <v>6.1519432411218844</v>
          </cell>
          <cell r="M24">
            <v>0.72681335408091841</v>
          </cell>
          <cell r="N24">
            <v>4.8792691633782761</v>
          </cell>
          <cell r="O24">
            <v>8.7153818949199735</v>
          </cell>
          <cell r="T24">
            <v>5.5913754275430971</v>
          </cell>
          <cell r="U24">
            <v>8.9009343123438533</v>
          </cell>
          <cell r="V24">
            <v>7.4805595737786765</v>
          </cell>
          <cell r="W24">
            <v>4.344674214868764</v>
          </cell>
        </row>
        <row r="25">
          <cell r="L25">
            <v>0.98929852882940039</v>
          </cell>
          <cell r="M25">
            <v>0.87411314259676098</v>
          </cell>
          <cell r="N25">
            <v>4.2133923073041757</v>
          </cell>
          <cell r="O25">
            <v>2.3088649086570179</v>
          </cell>
          <cell r="T25">
            <v>5.3271383147813198</v>
          </cell>
          <cell r="U25">
            <v>4.7097524136053632</v>
          </cell>
          <cell r="V25">
            <v>1.8244394604369591</v>
          </cell>
          <cell r="W25">
            <v>3.0940658123212725</v>
          </cell>
        </row>
      </sheetData>
      <sheetData sheetId="4">
        <row r="41">
          <cell r="T41">
            <v>0</v>
          </cell>
          <cell r="U41">
            <v>50</v>
          </cell>
          <cell r="V41">
            <v>100</v>
          </cell>
          <cell r="W41">
            <v>200</v>
          </cell>
        </row>
        <row r="42">
          <cell r="S42" t="str">
            <v>W</v>
          </cell>
          <cell r="T42">
            <v>0.35567346938775513</v>
          </cell>
          <cell r="U42">
            <v>0.33923076923076922</v>
          </cell>
          <cell r="V42">
            <v>0.26815384615384613</v>
          </cell>
          <cell r="W42">
            <v>0.2436363636363636</v>
          </cell>
        </row>
        <row r="43">
          <cell r="S43" t="str">
            <v>W+T</v>
          </cell>
          <cell r="T43">
            <v>0.38671428571428562</v>
          </cell>
          <cell r="U43">
            <v>0.38329166666666659</v>
          </cell>
          <cell r="V43">
            <v>0.39164444444444441</v>
          </cell>
          <cell r="W43">
            <v>0.35873684210526319</v>
          </cell>
        </row>
        <row r="44">
          <cell r="S44" t="str">
            <v>W+MET</v>
          </cell>
          <cell r="T44">
            <v>0.17051428571428576</v>
          </cell>
          <cell r="U44">
            <v>0.21012121212121204</v>
          </cell>
          <cell r="V44">
            <v>0.22542857142857139</v>
          </cell>
          <cell r="W44">
            <v>0.24675000000000002</v>
          </cell>
        </row>
        <row r="45">
          <cell r="S45" t="str">
            <v>W+T+MET</v>
          </cell>
          <cell r="T45">
            <v>0.2379375</v>
          </cell>
          <cell r="U45">
            <v>0.25116129032258061</v>
          </cell>
          <cell r="V45">
            <v>0.18794285714285716</v>
          </cell>
          <cell r="W45">
            <v>0.24754838709677418</v>
          </cell>
        </row>
        <row r="46">
          <cell r="T46">
            <v>5.2726884731274085E-2</v>
          </cell>
          <cell r="U46">
            <v>5.2909241915042392E-2</v>
          </cell>
          <cell r="V46">
            <v>6.8320153235295805E-2</v>
          </cell>
          <cell r="W46">
            <v>7.3219338499815351E-2</v>
          </cell>
        </row>
        <row r="47">
          <cell r="T47">
            <v>5.976329982213073E-2</v>
          </cell>
          <cell r="U47">
            <v>7.5902247801131709E-2</v>
          </cell>
          <cell r="V47">
            <v>8.8412085187218492E-2</v>
          </cell>
          <cell r="W47">
            <v>0.10802648766153924</v>
          </cell>
        </row>
        <row r="48">
          <cell r="T48">
            <v>5.3587650745820239E-2</v>
          </cell>
          <cell r="U48">
            <v>6.2676474516921196E-2</v>
          </cell>
          <cell r="V48">
            <v>6.6375300426329178E-2</v>
          </cell>
          <cell r="W48">
            <v>6.9968512006571809E-2</v>
          </cell>
        </row>
        <row r="49">
          <cell r="T49">
            <v>7.509102773381586E-2</v>
          </cell>
          <cell r="U49">
            <v>6.6339560159055483E-2</v>
          </cell>
          <cell r="V49">
            <v>5.3342672182602503E-2</v>
          </cell>
          <cell r="W49">
            <v>5.5050471200690079E-2</v>
          </cell>
        </row>
      </sheetData>
      <sheetData sheetId="5">
        <row r="11">
          <cell r="C11">
            <v>0</v>
          </cell>
          <cell r="D11">
            <v>50</v>
          </cell>
          <cell r="E11">
            <v>100</v>
          </cell>
          <cell r="F11">
            <v>200</v>
          </cell>
        </row>
        <row r="12">
          <cell r="B12" t="str">
            <v>W</v>
          </cell>
          <cell r="C12">
            <v>81.666666666666657</v>
          </cell>
          <cell r="D12">
            <v>65</v>
          </cell>
          <cell r="E12">
            <v>65</v>
          </cell>
          <cell r="F12">
            <v>55</v>
          </cell>
        </row>
        <row r="13">
          <cell r="B13" t="str">
            <v>W+T</v>
          </cell>
          <cell r="C13">
            <v>93.333333333333343</v>
          </cell>
          <cell r="D13">
            <v>80</v>
          </cell>
          <cell r="E13">
            <v>75</v>
          </cell>
          <cell r="F13">
            <v>63.333333333333329</v>
          </cell>
        </row>
        <row r="14">
          <cell r="B14" t="str">
            <v>W+MET</v>
          </cell>
          <cell r="C14">
            <v>58.333333333333329</v>
          </cell>
          <cell r="D14">
            <v>55</v>
          </cell>
          <cell r="E14">
            <v>58.333333333333329</v>
          </cell>
          <cell r="F14">
            <v>53.333333333333329</v>
          </cell>
        </row>
        <row r="15">
          <cell r="B15" t="str">
            <v>W+T+MET</v>
          </cell>
          <cell r="C15">
            <v>53.333333333333329</v>
          </cell>
          <cell r="D15">
            <v>51.666666666666671</v>
          </cell>
          <cell r="E15">
            <v>58.333333333333329</v>
          </cell>
          <cell r="F15">
            <v>51.666666666666671</v>
          </cell>
        </row>
        <row r="16">
          <cell r="C16">
            <v>15.27525232</v>
          </cell>
          <cell r="D16">
            <v>10</v>
          </cell>
          <cell r="E16">
            <v>15.27525232</v>
          </cell>
          <cell r="F16">
            <v>10</v>
          </cell>
        </row>
        <row r="17">
          <cell r="C17">
            <v>10</v>
          </cell>
          <cell r="D17">
            <v>15.27525232</v>
          </cell>
          <cell r="E17">
            <v>10</v>
          </cell>
          <cell r="F17">
            <v>20</v>
          </cell>
        </row>
        <row r="18">
          <cell r="C18">
            <v>15.27525232</v>
          </cell>
          <cell r="D18">
            <v>10</v>
          </cell>
          <cell r="E18">
            <v>10</v>
          </cell>
          <cell r="F18">
            <v>15.27525232</v>
          </cell>
        </row>
        <row r="19">
          <cell r="C19">
            <v>15.27525232</v>
          </cell>
          <cell r="D19">
            <v>10</v>
          </cell>
          <cell r="E19">
            <v>15.27525232</v>
          </cell>
          <cell r="F19">
            <v>10</v>
          </cell>
        </row>
      </sheetData>
      <sheetData sheetId="6">
        <row r="36">
          <cell r="B36">
            <v>0</v>
          </cell>
          <cell r="C36">
            <v>50</v>
          </cell>
          <cell r="D36">
            <v>100</v>
          </cell>
          <cell r="E36">
            <v>200</v>
          </cell>
          <cell r="S36">
            <v>0</v>
          </cell>
          <cell r="T36">
            <v>50</v>
          </cell>
          <cell r="U36">
            <v>100</v>
          </cell>
          <cell r="V36">
            <v>200</v>
          </cell>
        </row>
        <row r="37">
          <cell r="A37" t="str">
            <v>W</v>
          </cell>
          <cell r="B37">
            <v>62.845504335919664</v>
          </cell>
          <cell r="C37">
            <v>71.282956721562599</v>
          </cell>
          <cell r="D37">
            <v>40.341900362916533</v>
          </cell>
          <cell r="E37">
            <v>46.525998225377116</v>
          </cell>
          <cell r="R37" t="str">
            <v>W</v>
          </cell>
          <cell r="S37">
            <v>40.133557736193517</v>
          </cell>
          <cell r="T37">
            <v>38.459804672539271</v>
          </cell>
          <cell r="U37">
            <v>29.862066974595844</v>
          </cell>
          <cell r="V37">
            <v>29.556166814551908</v>
          </cell>
        </row>
        <row r="38">
          <cell r="A38" t="str">
            <v>W+T</v>
          </cell>
          <cell r="B38">
            <v>92.241592920353966</v>
          </cell>
          <cell r="C38">
            <v>94.742193719593075</v>
          </cell>
          <cell r="D38">
            <v>74.153499520613622</v>
          </cell>
          <cell r="E38">
            <v>48.513538461538438</v>
          </cell>
          <cell r="R38" t="str">
            <v>W+T</v>
          </cell>
          <cell r="S38">
            <v>64.865644753476616</v>
          </cell>
          <cell r="T38">
            <v>48.836344537815144</v>
          </cell>
          <cell r="U38">
            <v>45.616826462128479</v>
          </cell>
          <cell r="V38">
            <v>37.027000000000008</v>
          </cell>
        </row>
        <row r="39">
          <cell r="A39" t="str">
            <v>W+MET</v>
          </cell>
          <cell r="B39">
            <v>56.41033377837114</v>
          </cell>
          <cell r="C39">
            <v>52.310250201775609</v>
          </cell>
          <cell r="D39">
            <v>41.469753694581279</v>
          </cell>
          <cell r="E39">
            <v>56.655039246467815</v>
          </cell>
          <cell r="R39" t="str">
            <v>W+MET</v>
          </cell>
          <cell r="S39">
            <v>41.63046061415222</v>
          </cell>
          <cell r="T39">
            <v>32.304196933010495</v>
          </cell>
          <cell r="U39">
            <v>26.224269293924468</v>
          </cell>
          <cell r="V39">
            <v>32.525722135007847</v>
          </cell>
        </row>
        <row r="40">
          <cell r="A40" t="str">
            <v>W+T+MET</v>
          </cell>
          <cell r="B40">
            <v>50.513324905183303</v>
          </cell>
          <cell r="C40">
            <v>53.068987595038024</v>
          </cell>
          <cell r="D40">
            <v>58.88163265306121</v>
          </cell>
          <cell r="E40">
            <v>41.124507389162552</v>
          </cell>
          <cell r="R40" t="str">
            <v>W+T+MET</v>
          </cell>
          <cell r="S40">
            <v>56.052305099030761</v>
          </cell>
          <cell r="T40">
            <v>42.453241296518613</v>
          </cell>
          <cell r="U40">
            <v>52.350520208083239</v>
          </cell>
          <cell r="V40">
            <v>47.139747536945819</v>
          </cell>
        </row>
        <row r="41">
          <cell r="B41">
            <v>8.8342936631154618</v>
          </cell>
          <cell r="C41">
            <v>6.8746363970928925</v>
          </cell>
          <cell r="D41">
            <v>18.314802030320692</v>
          </cell>
          <cell r="E41">
            <v>17.609066461820852</v>
          </cell>
          <cell r="S41">
            <v>11.296855372858582</v>
          </cell>
          <cell r="T41">
            <v>8.2759839030709195</v>
          </cell>
          <cell r="U41">
            <v>4.1718183676342866</v>
          </cell>
          <cell r="V41">
            <v>12.984826039717081</v>
          </cell>
        </row>
        <row r="42">
          <cell r="B42">
            <v>17.925533376147676</v>
          </cell>
          <cell r="C42">
            <v>18.436122293328058</v>
          </cell>
          <cell r="D42">
            <v>20.679576734516257</v>
          </cell>
          <cell r="E42">
            <v>10.436134347639747</v>
          </cell>
          <cell r="S42">
            <v>17.868269471837262</v>
          </cell>
          <cell r="T42">
            <v>10.951096424708231</v>
          </cell>
          <cell r="U42">
            <v>2.8912637737334714</v>
          </cell>
          <cell r="V42">
            <v>4.3053542322424736</v>
          </cell>
        </row>
        <row r="43">
          <cell r="B43">
            <v>6.9479267258243986</v>
          </cell>
          <cell r="C43">
            <v>6.6760641889518126</v>
          </cell>
          <cell r="D43">
            <v>21.517467747211768</v>
          </cell>
          <cell r="E43">
            <v>8.0873203892101877</v>
          </cell>
          <cell r="S43">
            <v>10.337555790985483</v>
          </cell>
          <cell r="T43">
            <v>9.2028108863826219</v>
          </cell>
          <cell r="U43">
            <v>7.799039328618429</v>
          </cell>
          <cell r="V43">
            <v>12.18318132710627</v>
          </cell>
        </row>
        <row r="44">
          <cell r="B44">
            <v>11.169372211085893</v>
          </cell>
          <cell r="C44">
            <v>14.216093241204433</v>
          </cell>
          <cell r="D44">
            <v>10.074482959429018</v>
          </cell>
          <cell r="E44">
            <v>15.715624934024719</v>
          </cell>
          <cell r="S44">
            <v>14.915480587134825</v>
          </cell>
          <cell r="T44">
            <v>3.8483089766012051</v>
          </cell>
          <cell r="U44">
            <v>15.171586220055428</v>
          </cell>
          <cell r="V44">
            <v>8.5731688219686148</v>
          </cell>
        </row>
      </sheetData>
      <sheetData sheetId="7">
        <row r="37">
          <cell r="C37">
            <v>0</v>
          </cell>
          <cell r="D37">
            <v>50</v>
          </cell>
          <cell r="E37">
            <v>100</v>
          </cell>
          <cell r="F37">
            <v>200</v>
          </cell>
          <cell r="T37">
            <v>0</v>
          </cell>
          <cell r="U37">
            <v>50</v>
          </cell>
          <cell r="V37">
            <v>100</v>
          </cell>
          <cell r="W37">
            <v>200</v>
          </cell>
        </row>
        <row r="38">
          <cell r="B38" t="str">
            <v>W</v>
          </cell>
          <cell r="C38">
            <v>1.1906265553509563</v>
          </cell>
          <cell r="D38">
            <v>1.3284658143681274</v>
          </cell>
          <cell r="E38">
            <v>1.417604169775099</v>
          </cell>
          <cell r="F38">
            <v>1.3292849104334488</v>
          </cell>
          <cell r="S38" t="str">
            <v>W</v>
          </cell>
          <cell r="T38">
            <v>0.98906875681069761</v>
          </cell>
          <cell r="U38">
            <v>1.0813702332686999</v>
          </cell>
          <cell r="V38">
            <v>1.1565865427575737</v>
          </cell>
          <cell r="W38">
            <v>1.3200758920771651</v>
          </cell>
        </row>
        <row r="39">
          <cell r="B39" t="str">
            <v>W+T</v>
          </cell>
          <cell r="C39">
            <v>1.0304166646686193</v>
          </cell>
          <cell r="D39">
            <v>1.1309507084908768</v>
          </cell>
          <cell r="E39">
            <v>1.1993859568167353</v>
          </cell>
          <cell r="F39">
            <v>1.1601652134006701</v>
          </cell>
          <cell r="S39" t="str">
            <v>W+T</v>
          </cell>
          <cell r="T39">
            <v>0.6371997698459998</v>
          </cell>
          <cell r="U39">
            <v>0.78399686186682516</v>
          </cell>
          <cell r="V39">
            <v>0.67303709866505335</v>
          </cell>
          <cell r="W39">
            <v>0.81540869144300032</v>
          </cell>
        </row>
        <row r="40">
          <cell r="B40" t="str">
            <v>W+MET</v>
          </cell>
          <cell r="C40">
            <v>1.6283243582370472</v>
          </cell>
          <cell r="D40">
            <v>1.5680826387670754</v>
          </cell>
          <cell r="E40">
            <v>1.5688051207300846</v>
          </cell>
          <cell r="F40">
            <v>1.7279837804568989</v>
          </cell>
          <cell r="S40" t="str">
            <v>W+MET</v>
          </cell>
          <cell r="T40">
            <v>1.3539937650293048</v>
          </cell>
          <cell r="U40">
            <v>1.4272236385168833</v>
          </cell>
          <cell r="V40">
            <v>1.467755214176149</v>
          </cell>
          <cell r="W40">
            <v>1.5617110620376546</v>
          </cell>
        </row>
        <row r="41">
          <cell r="B41" t="str">
            <v>W+T+MET</v>
          </cell>
          <cell r="C41">
            <v>1.1246124052453939</v>
          </cell>
          <cell r="D41">
            <v>1.2761977552626089</v>
          </cell>
          <cell r="E41">
            <v>1.1241850992111131</v>
          </cell>
          <cell r="F41">
            <v>1.1939646129935435</v>
          </cell>
          <cell r="S41" t="str">
            <v>W+T+MET</v>
          </cell>
          <cell r="T41">
            <v>0.92726902386712284</v>
          </cell>
          <cell r="U41">
            <v>0.87165913531087347</v>
          </cell>
          <cell r="V41">
            <v>1.0783048112979146</v>
          </cell>
          <cell r="W41">
            <v>1.1231493283654888</v>
          </cell>
        </row>
        <row r="42">
          <cell r="C42">
            <v>2.6915811575842653E-2</v>
          </cell>
          <cell r="D42">
            <v>4.2642102112650876E-2</v>
          </cell>
          <cell r="E42">
            <v>8.8793236406291956E-2</v>
          </cell>
          <cell r="F42">
            <v>5.8896730679565169E-2</v>
          </cell>
          <cell r="T42">
            <v>0.12446998813814657</v>
          </cell>
          <cell r="U42">
            <v>8.335191261257556E-2</v>
          </cell>
          <cell r="V42">
            <v>9.4940759557310128E-2</v>
          </cell>
          <cell r="W42">
            <v>0.1371599365203521</v>
          </cell>
        </row>
        <row r="43">
          <cell r="C43">
            <v>2.5055874789434562E-2</v>
          </cell>
          <cell r="D43">
            <v>5.733403981049294E-2</v>
          </cell>
          <cell r="E43">
            <v>6.8139716585027627E-2</v>
          </cell>
          <cell r="F43">
            <v>4.3180528741053902E-2</v>
          </cell>
          <cell r="T43">
            <v>7.8954042494730106E-2</v>
          </cell>
          <cell r="U43">
            <v>8.8691020326055234E-2</v>
          </cell>
          <cell r="V43">
            <v>9.4787689982164108E-2</v>
          </cell>
          <cell r="W43">
            <v>8.4281737434419843E-2</v>
          </cell>
        </row>
        <row r="44">
          <cell r="C44">
            <v>3.7082820116940286E-2</v>
          </cell>
          <cell r="D44">
            <v>5.040008487877707E-2</v>
          </cell>
          <cell r="E44">
            <v>5.2383899085797013E-2</v>
          </cell>
          <cell r="F44">
            <v>2.5866338186251656E-2</v>
          </cell>
          <cell r="T44">
            <v>0.132958903079375</v>
          </cell>
          <cell r="U44">
            <v>0.14876160548649164</v>
          </cell>
          <cell r="V44">
            <v>7.5401698607618417E-2</v>
          </cell>
          <cell r="W44">
            <v>8.473631808829106E-2</v>
          </cell>
        </row>
        <row r="45">
          <cell r="C45">
            <v>6.0778197491847923E-2</v>
          </cell>
          <cell r="D45">
            <v>2.755444540095401E-2</v>
          </cell>
          <cell r="E45">
            <v>3.8610220633511216E-2</v>
          </cell>
          <cell r="F45">
            <v>9.8859259549520864E-2</v>
          </cell>
          <cell r="T45">
            <v>4.0200636509081289E-2</v>
          </cell>
          <cell r="U45">
            <v>7.8812589943826256E-2</v>
          </cell>
          <cell r="V45">
            <v>8.2214280892557862E-2</v>
          </cell>
          <cell r="W45">
            <v>0.11211553565136696</v>
          </cell>
        </row>
      </sheetData>
      <sheetData sheetId="8">
        <row r="10">
          <cell r="D10">
            <v>0</v>
          </cell>
          <cell r="E10">
            <v>50</v>
          </cell>
          <cell r="F10">
            <v>100</v>
          </cell>
          <cell r="G10">
            <v>200</v>
          </cell>
          <cell r="V10">
            <v>0</v>
          </cell>
          <cell r="W10">
            <v>50</v>
          </cell>
          <cell r="X10">
            <v>100</v>
          </cell>
          <cell r="Y10">
            <v>200</v>
          </cell>
        </row>
        <row r="11">
          <cell r="C11" t="str">
            <v>W</v>
          </cell>
          <cell r="D11">
            <v>25.903008973999999</v>
          </cell>
          <cell r="E11">
            <v>30.648266941999999</v>
          </cell>
          <cell r="F11">
            <v>28.592495481999997</v>
          </cell>
          <cell r="G11">
            <v>39.781012955999998</v>
          </cell>
          <cell r="V11">
            <v>6.1771650117999997</v>
          </cell>
          <cell r="W11">
            <v>6.9255227689999996</v>
          </cell>
          <cell r="X11">
            <v>8.9448716535999999</v>
          </cell>
          <cell r="Y11">
            <v>9.4424062854000006</v>
          </cell>
        </row>
        <row r="12">
          <cell r="C12" t="str">
            <v>W+T</v>
          </cell>
          <cell r="D12">
            <v>34.696252958000002</v>
          </cell>
          <cell r="E12">
            <v>35.520324871999996</v>
          </cell>
          <cell r="F12">
            <v>23.624079118000004</v>
          </cell>
          <cell r="G12">
            <v>18.485359288000001</v>
          </cell>
          <cell r="V12">
            <v>3.7048389278</v>
          </cell>
          <cell r="W12">
            <v>5.5046021088000003</v>
          </cell>
          <cell r="X12">
            <v>5.6111918719999991</v>
          </cell>
          <cell r="Y12">
            <v>4.4161588089999997</v>
          </cell>
        </row>
        <row r="13">
          <cell r="C13" t="str">
            <v>W+MET</v>
          </cell>
          <cell r="D13">
            <v>23.015589412000004</v>
          </cell>
          <cell r="E13">
            <v>32.342642320000003</v>
          </cell>
          <cell r="F13">
            <v>35.378093518</v>
          </cell>
          <cell r="G13">
            <v>32.246422748000001</v>
          </cell>
          <cell r="V13">
            <v>5.8319808152000006</v>
          </cell>
          <cell r="W13">
            <v>7.7393150328000004</v>
          </cell>
          <cell r="X13">
            <v>7.3106865389999998</v>
          </cell>
          <cell r="Y13">
            <v>8.9063581932000027</v>
          </cell>
        </row>
        <row r="14">
          <cell r="C14" t="str">
            <v>W+T+MET</v>
          </cell>
          <cell r="D14">
            <v>23.122503527999999</v>
          </cell>
          <cell r="E14">
            <v>26.975400032</v>
          </cell>
          <cell r="F14">
            <v>26.564024963999998</v>
          </cell>
          <cell r="G14">
            <v>36.760494248000001</v>
          </cell>
          <cell r="V14">
            <v>6.5980202861999997</v>
          </cell>
          <cell r="W14">
            <v>5.2796202801999996</v>
          </cell>
          <cell r="X14">
            <v>3.3494970922</v>
          </cell>
          <cell r="Y14">
            <v>2.8957937382000001</v>
          </cell>
        </row>
        <row r="15">
          <cell r="D15">
            <v>1.4027887177891087</v>
          </cell>
          <cell r="E15">
            <v>3.7275631720838267</v>
          </cell>
          <cell r="F15">
            <v>4.7688596923729643</v>
          </cell>
          <cell r="G15">
            <v>3.0536073764288783</v>
          </cell>
          <cell r="V15">
            <v>1.0551933146805854</v>
          </cell>
          <cell r="W15">
            <v>1.0468672923519273</v>
          </cell>
          <cell r="X15">
            <v>1.2393337669517743</v>
          </cell>
          <cell r="Y15">
            <v>1.1666127034138207</v>
          </cell>
        </row>
        <row r="16">
          <cell r="D16">
            <v>5.4426340571477807</v>
          </cell>
          <cell r="E16">
            <v>7.2206890384868769</v>
          </cell>
          <cell r="F16">
            <v>3.6743372536131487</v>
          </cell>
          <cell r="G16">
            <v>1.1854970986094748</v>
          </cell>
          <cell r="V16">
            <v>1.1256970477579598</v>
          </cell>
          <cell r="W16">
            <v>1.0481566782521787</v>
          </cell>
          <cell r="X16">
            <v>1.012451672827323</v>
          </cell>
          <cell r="Y16">
            <v>0.88641825776058336</v>
          </cell>
        </row>
        <row r="17">
          <cell r="D17">
            <v>2.2047163643576719</v>
          </cell>
          <cell r="E17">
            <v>2.1660391257865355</v>
          </cell>
          <cell r="F17">
            <v>0.73144377683586936</v>
          </cell>
          <cell r="G17">
            <v>2.683386177225596</v>
          </cell>
          <cell r="V17">
            <v>1.148902208666805</v>
          </cell>
          <cell r="W17">
            <v>0.93087625452768785</v>
          </cell>
          <cell r="X17">
            <v>1.2990081612437947</v>
          </cell>
          <cell r="Y17">
            <v>1.3475670481388811</v>
          </cell>
        </row>
        <row r="18">
          <cell r="D18">
            <v>1.9517015538060154</v>
          </cell>
          <cell r="E18">
            <v>1.0840391780169498</v>
          </cell>
          <cell r="F18">
            <v>3.4566609952885958</v>
          </cell>
          <cell r="G18">
            <v>2.9385946084917558</v>
          </cell>
          <cell r="V18">
            <v>1.6084540199698301</v>
          </cell>
          <cell r="W18">
            <v>1.16444431140833</v>
          </cell>
          <cell r="X18">
            <v>1.2202512206490777</v>
          </cell>
          <cell r="Y18">
            <v>0.82623942614434853</v>
          </cell>
        </row>
      </sheetData>
      <sheetData sheetId="9">
        <row r="10">
          <cell r="E10">
            <v>0</v>
          </cell>
          <cell r="F10">
            <v>50</v>
          </cell>
          <cell r="G10">
            <v>100</v>
          </cell>
          <cell r="H10">
            <v>200</v>
          </cell>
          <cell r="W10">
            <v>0</v>
          </cell>
          <cell r="X10">
            <v>50</v>
          </cell>
          <cell r="Y10">
            <v>100</v>
          </cell>
          <cell r="Z10">
            <v>200</v>
          </cell>
        </row>
        <row r="11">
          <cell r="D11" t="str">
            <v>W</v>
          </cell>
          <cell r="E11">
            <v>2.6594664554</v>
          </cell>
          <cell r="F11">
            <v>4.6803728927999995</v>
          </cell>
          <cell r="G11">
            <v>4.305020099600001</v>
          </cell>
          <cell r="H11">
            <v>5.4810613626000002</v>
          </cell>
          <cell r="V11" t="str">
            <v>W</v>
          </cell>
          <cell r="W11">
            <v>2.4331512032</v>
          </cell>
          <cell r="X11">
            <v>2.3280036900000001</v>
          </cell>
          <cell r="Y11">
            <v>3.3150078571999999</v>
          </cell>
          <cell r="Z11">
            <v>4.0107250198000006</v>
          </cell>
        </row>
        <row r="12">
          <cell r="D12" t="str">
            <v>W+T</v>
          </cell>
          <cell r="E12">
            <v>4.0629105632</v>
          </cell>
          <cell r="F12">
            <v>5.3237570557999998</v>
          </cell>
          <cell r="G12">
            <v>5.4932262482000001</v>
          </cell>
          <cell r="H12">
            <v>5.6039299588000002</v>
          </cell>
          <cell r="V12" t="str">
            <v>W+T</v>
          </cell>
          <cell r="W12">
            <v>2.3175204713999999</v>
          </cell>
          <cell r="X12">
            <v>3.5873967262000002</v>
          </cell>
          <cell r="Y12">
            <v>3.4792168711999998</v>
          </cell>
          <cell r="Z12">
            <v>3.6133589276000002</v>
          </cell>
        </row>
        <row r="13">
          <cell r="D13" t="str">
            <v>W+MET</v>
          </cell>
          <cell r="E13">
            <v>1.9682402345999996</v>
          </cell>
          <cell r="F13">
            <v>3.6639796435999998</v>
          </cell>
          <cell r="G13">
            <v>3.3702452579999997</v>
          </cell>
          <cell r="H13">
            <v>3.9019203598000005</v>
          </cell>
          <cell r="V13" t="str">
            <v>W+MET</v>
          </cell>
          <cell r="W13">
            <v>4.5721781977999996</v>
          </cell>
          <cell r="X13">
            <v>4.3799685437999996</v>
          </cell>
          <cell r="Y13">
            <v>3.9453026550000003</v>
          </cell>
          <cell r="Z13">
            <v>3.2095002536000004</v>
          </cell>
        </row>
        <row r="14">
          <cell r="D14" t="str">
            <v>W+T+MET</v>
          </cell>
          <cell r="E14">
            <v>2.0165519717999998</v>
          </cell>
          <cell r="F14">
            <v>2.2224263214</v>
          </cell>
          <cell r="G14">
            <v>2.7540008968</v>
          </cell>
          <cell r="H14">
            <v>3.0979236778000003</v>
          </cell>
          <cell r="V14" t="str">
            <v>W+T+MET</v>
          </cell>
          <cell r="W14">
            <v>3.8979013610000002</v>
          </cell>
          <cell r="X14">
            <v>3.9225144618000001</v>
          </cell>
          <cell r="Y14">
            <v>4.3982458187999995</v>
          </cell>
          <cell r="Z14">
            <v>3.6352819572000001</v>
          </cell>
        </row>
        <row r="15">
          <cell r="E15">
            <v>0.8406426920090676</v>
          </cell>
          <cell r="F15">
            <v>0.5339386954702483</v>
          </cell>
          <cell r="G15">
            <v>0.67878443354033935</v>
          </cell>
          <cell r="H15">
            <v>0.61829540386652726</v>
          </cell>
          <cell r="W15">
            <v>0.52504165116493362</v>
          </cell>
          <cell r="X15">
            <v>0.47826816175859788</v>
          </cell>
          <cell r="Y15">
            <v>0.90548463322641193</v>
          </cell>
          <cell r="Z15">
            <v>0.94267924970194894</v>
          </cell>
        </row>
        <row r="16">
          <cell r="E16">
            <v>1.5755617046201469</v>
          </cell>
          <cell r="F16">
            <v>1.5847538057977457</v>
          </cell>
          <cell r="G16">
            <v>1.3139202856500216</v>
          </cell>
          <cell r="H16">
            <v>0.56285635310592119</v>
          </cell>
          <cell r="W16">
            <v>0.76981849991561213</v>
          </cell>
          <cell r="X16">
            <v>0.8369731031783475</v>
          </cell>
          <cell r="Y16">
            <v>0.85839438519680866</v>
          </cell>
          <cell r="Z16">
            <v>0.58972784385224375</v>
          </cell>
        </row>
        <row r="17">
          <cell r="E17">
            <v>0.3737988363278224</v>
          </cell>
          <cell r="F17">
            <v>0.79347193056366594</v>
          </cell>
          <cell r="G17">
            <v>0.58244669732432819</v>
          </cell>
          <cell r="H17">
            <v>0.6879905543390229</v>
          </cell>
          <cell r="W17">
            <v>0.83469917993388965</v>
          </cell>
          <cell r="X17">
            <v>0.40598980462134066</v>
          </cell>
          <cell r="Y17">
            <v>0.96835928580921227</v>
          </cell>
          <cell r="Z17">
            <v>0.24359811755624902</v>
          </cell>
        </row>
        <row r="18">
          <cell r="E18">
            <v>0.73613376042178058</v>
          </cell>
          <cell r="F18">
            <v>1.0307598407968979</v>
          </cell>
          <cell r="G18">
            <v>1.0720259235966783</v>
          </cell>
          <cell r="H18">
            <v>0.59865153004379101</v>
          </cell>
          <cell r="W18">
            <v>0.68660596161419729</v>
          </cell>
          <cell r="X18">
            <v>0.74896247993020104</v>
          </cell>
          <cell r="Y18">
            <v>0.56229738523288708</v>
          </cell>
          <cell r="Z18">
            <v>0.50318137840270649</v>
          </cell>
        </row>
      </sheetData>
      <sheetData sheetId="10">
        <row r="10">
          <cell r="E10">
            <v>0</v>
          </cell>
          <cell r="F10">
            <v>50</v>
          </cell>
          <cell r="G10">
            <v>100</v>
          </cell>
          <cell r="H10">
            <v>200</v>
          </cell>
          <cell r="W10">
            <v>0</v>
          </cell>
          <cell r="X10">
            <v>50</v>
          </cell>
          <cell r="Y10">
            <v>100</v>
          </cell>
          <cell r="Z10">
            <v>200</v>
          </cell>
        </row>
        <row r="11">
          <cell r="D11" t="str">
            <v>W</v>
          </cell>
          <cell r="E11">
            <v>1.7044105267999998</v>
          </cell>
          <cell r="F11">
            <v>3.0756101299999998</v>
          </cell>
          <cell r="G11">
            <v>3.1591141037999999</v>
          </cell>
          <cell r="H11">
            <v>2.4650857555999997</v>
          </cell>
          <cell r="V11" t="str">
            <v>W</v>
          </cell>
          <cell r="W11">
            <v>1.8618891692000001</v>
          </cell>
          <cell r="X11">
            <v>1.8705675963999997</v>
          </cell>
          <cell r="Y11">
            <v>1.4090872664</v>
          </cell>
          <cell r="Z11">
            <v>1.784117763</v>
          </cell>
        </row>
        <row r="12">
          <cell r="D12" t="str">
            <v>W+T</v>
          </cell>
          <cell r="E12">
            <v>2.3828839736000003</v>
          </cell>
          <cell r="F12">
            <v>2.7568952581999997</v>
          </cell>
          <cell r="G12">
            <v>3.2796669620000003</v>
          </cell>
          <cell r="H12">
            <v>3.9730972039999997</v>
          </cell>
          <cell r="V12" t="str">
            <v>W+T</v>
          </cell>
          <cell r="W12">
            <v>1.0170965571999999</v>
          </cell>
          <cell r="X12">
            <v>1.2775951066</v>
          </cell>
          <cell r="Y12">
            <v>2.1519346380000002</v>
          </cell>
          <cell r="Z12">
            <v>2.1306340810000002</v>
          </cell>
        </row>
        <row r="13">
          <cell r="D13" t="str">
            <v>W+MET</v>
          </cell>
          <cell r="E13">
            <v>1.623630898</v>
          </cell>
          <cell r="F13">
            <v>1.7174899213999999</v>
          </cell>
          <cell r="G13">
            <v>2.1622289254</v>
          </cell>
          <cell r="H13">
            <v>1.9228331914000001</v>
          </cell>
          <cell r="V13" t="str">
            <v>W+MET</v>
          </cell>
          <cell r="W13">
            <v>1.7460869483999999</v>
          </cell>
          <cell r="X13">
            <v>2.1225509584000002</v>
          </cell>
          <cell r="Y13">
            <v>3.1120401528000001</v>
          </cell>
          <cell r="Z13">
            <v>3.2410776962000001</v>
          </cell>
        </row>
        <row r="14">
          <cell r="D14" t="str">
            <v>W+T+MET</v>
          </cell>
          <cell r="E14">
            <v>2.3276552021999999</v>
          </cell>
          <cell r="F14">
            <v>2.4102464447999998</v>
          </cell>
          <cell r="G14">
            <v>2.0457362988000001</v>
          </cell>
          <cell r="H14">
            <v>1.5443509891999998</v>
          </cell>
          <cell r="V14" t="str">
            <v>W+T+MET</v>
          </cell>
          <cell r="W14">
            <v>1.8953327490000003</v>
          </cell>
          <cell r="X14">
            <v>1.7226769000000002</v>
          </cell>
          <cell r="Y14">
            <v>2.1417157328000003</v>
          </cell>
          <cell r="Z14">
            <v>2.8173731965999997</v>
          </cell>
        </row>
        <row r="15">
          <cell r="E15">
            <v>0.11854005485203616</v>
          </cell>
          <cell r="F15">
            <v>0.21045780465665295</v>
          </cell>
          <cell r="G15">
            <v>0.61557676224464697</v>
          </cell>
          <cell r="H15">
            <v>0.47143258299209745</v>
          </cell>
          <cell r="W15">
            <v>0.46984667575932032</v>
          </cell>
          <cell r="X15">
            <v>0.52703035898776718</v>
          </cell>
          <cell r="Y15">
            <v>0.45692664607511435</v>
          </cell>
          <cell r="Z15">
            <v>0.65221545360199262</v>
          </cell>
        </row>
        <row r="16">
          <cell r="E16">
            <v>0.55949964309369471</v>
          </cell>
          <cell r="F16">
            <v>0.2825347410681926</v>
          </cell>
          <cell r="G16">
            <v>0.88882323839743171</v>
          </cell>
          <cell r="H16">
            <v>0.64571629212909654</v>
          </cell>
          <cell r="W16">
            <v>0.64420376761719123</v>
          </cell>
          <cell r="X16">
            <v>0.76300832770728799</v>
          </cell>
          <cell r="Y16">
            <v>0.49949130877418424</v>
          </cell>
          <cell r="Z16">
            <v>0.70004327957292356</v>
          </cell>
        </row>
        <row r="17">
          <cell r="E17">
            <v>0.59398036564964518</v>
          </cell>
          <cell r="F17">
            <v>0.7992800790824709</v>
          </cell>
          <cell r="G17">
            <v>0.3859945691635322</v>
          </cell>
          <cell r="H17">
            <v>0.57801186586679698</v>
          </cell>
          <cell r="W17">
            <v>0.25992705957306184</v>
          </cell>
          <cell r="X17">
            <v>6.2080305170260155E-2</v>
          </cell>
          <cell r="Y17">
            <v>0.75556175432996597</v>
          </cell>
          <cell r="Z17">
            <v>0.49760370959615408</v>
          </cell>
        </row>
        <row r="18">
          <cell r="E18">
            <v>1.0001645424192556</v>
          </cell>
          <cell r="F18">
            <v>0.6312201716766026</v>
          </cell>
          <cell r="G18">
            <v>0.50748407278504859</v>
          </cell>
          <cell r="H18">
            <v>0.19359640878731893</v>
          </cell>
          <cell r="W18">
            <v>0.26123968838710016</v>
          </cell>
          <cell r="X18">
            <v>0.36241059986987989</v>
          </cell>
          <cell r="Y18">
            <v>0.56800087723200055</v>
          </cell>
          <cell r="Z18">
            <v>0.80162185950407727</v>
          </cell>
        </row>
      </sheetData>
      <sheetData sheetId="11">
        <row r="2">
          <cell r="AS2">
            <v>10</v>
          </cell>
          <cell r="AT2">
            <v>1</v>
          </cell>
        </row>
        <row r="3">
          <cell r="AP3" t="str">
            <v>inh</v>
          </cell>
          <cell r="AS3">
            <v>91.956094919999998</v>
          </cell>
          <cell r="AT3">
            <v>61.925362939999999</v>
          </cell>
        </row>
        <row r="48">
          <cell r="C48">
            <v>0</v>
          </cell>
          <cell r="D48">
            <v>50</v>
          </cell>
          <cell r="E48">
            <v>100</v>
          </cell>
          <cell r="F48">
            <v>200</v>
          </cell>
          <cell r="T48">
            <v>0</v>
          </cell>
          <cell r="U48">
            <v>50</v>
          </cell>
          <cell r="V48">
            <v>100</v>
          </cell>
          <cell r="W48">
            <v>200</v>
          </cell>
        </row>
        <row r="49">
          <cell r="B49" t="str">
            <v>W</v>
          </cell>
          <cell r="C49">
            <v>121.76845854937501</v>
          </cell>
          <cell r="D49">
            <v>148.82699903499997</v>
          </cell>
          <cell r="E49">
            <v>142.83555660249999</v>
          </cell>
          <cell r="F49">
            <v>161.29840443662499</v>
          </cell>
          <cell r="T49">
            <v>118.074188581</v>
          </cell>
          <cell r="U49">
            <v>161.24459947860004</v>
          </cell>
          <cell r="V49">
            <v>134.20652921000001</v>
          </cell>
          <cell r="W49">
            <v>182.66187442899999</v>
          </cell>
        </row>
        <row r="50">
          <cell r="B50" t="str">
            <v>W+T</v>
          </cell>
          <cell r="C50">
            <v>200.94441086124999</v>
          </cell>
          <cell r="D50">
            <v>190.56680424818751</v>
          </cell>
          <cell r="E50">
            <v>212.15893503225001</v>
          </cell>
          <cell r="F50">
            <v>204.68713288375002</v>
          </cell>
          <cell r="T50">
            <v>204.97306110999997</v>
          </cell>
          <cell r="U50">
            <v>232.98383599000005</v>
          </cell>
          <cell r="V50">
            <v>253.37297601899999</v>
          </cell>
          <cell r="W50">
            <v>228.20509208999997</v>
          </cell>
        </row>
        <row r="51">
          <cell r="B51" t="str">
            <v>W+MET</v>
          </cell>
          <cell r="C51">
            <v>183.881143264125</v>
          </cell>
          <cell r="D51">
            <v>197.26269717299999</v>
          </cell>
          <cell r="E51">
            <v>176.16219835750002</v>
          </cell>
          <cell r="F51">
            <v>152.46164255750003</v>
          </cell>
          <cell r="T51">
            <v>184.82441742999998</v>
          </cell>
          <cell r="U51">
            <v>153.15809339</v>
          </cell>
          <cell r="V51">
            <v>177.21674668</v>
          </cell>
          <cell r="W51">
            <v>173.68309414000001</v>
          </cell>
        </row>
        <row r="52">
          <cell r="B52" t="str">
            <v>W+T+MET</v>
          </cell>
          <cell r="C52">
            <v>162.058652349375</v>
          </cell>
          <cell r="D52">
            <v>162.29113526350002</v>
          </cell>
          <cell r="E52">
            <v>181.60705035600003</v>
          </cell>
          <cell r="F52">
            <v>120.06032316749997</v>
          </cell>
          <cell r="T52">
            <v>176.31823482700003</v>
          </cell>
          <cell r="U52">
            <v>136.13442152499999</v>
          </cell>
          <cell r="V52">
            <v>168.22277014799997</v>
          </cell>
          <cell r="W52">
            <v>145.10440225000005</v>
          </cell>
        </row>
        <row r="53">
          <cell r="C53">
            <v>15.677748111989763</v>
          </cell>
          <cell r="D53">
            <v>15.744065510528246</v>
          </cell>
          <cell r="E53">
            <v>15.704515362030294</v>
          </cell>
          <cell r="F53">
            <v>15.591220741578109</v>
          </cell>
          <cell r="T53">
            <v>47.173651991369368</v>
          </cell>
          <cell r="U53">
            <v>52.889071040834381</v>
          </cell>
          <cell r="V53">
            <v>47.422602761457249</v>
          </cell>
          <cell r="W53">
            <v>63.371005639005574</v>
          </cell>
        </row>
        <row r="54">
          <cell r="C54">
            <v>15.691718240001215</v>
          </cell>
          <cell r="D54">
            <v>16.404246848615891</v>
          </cell>
          <cell r="E54">
            <v>15.592665086745656</v>
          </cell>
          <cell r="F54">
            <v>15.563296671553164</v>
          </cell>
          <cell r="T54">
            <v>65.046759388908541</v>
          </cell>
          <cell r="U54">
            <v>85.719589931362322</v>
          </cell>
          <cell r="V54">
            <v>83.653847466793863</v>
          </cell>
          <cell r="W54">
            <v>74.419766699196828</v>
          </cell>
        </row>
        <row r="55">
          <cell r="C55">
            <v>16.038142786273518</v>
          </cell>
          <cell r="D55">
            <v>25.213142071180272</v>
          </cell>
          <cell r="E55">
            <v>15.631533052644631</v>
          </cell>
          <cell r="F55">
            <v>15.589559507433867</v>
          </cell>
          <cell r="T55">
            <v>57.886252498030863</v>
          </cell>
          <cell r="U55">
            <v>49.06179151307817</v>
          </cell>
          <cell r="V55">
            <v>57.88714019538989</v>
          </cell>
          <cell r="W55">
            <v>56.614054423215379</v>
          </cell>
        </row>
        <row r="56">
          <cell r="C56">
            <v>23.859832586086441</v>
          </cell>
          <cell r="D56">
            <v>23.78606098524871</v>
          </cell>
          <cell r="E56">
            <v>23.413763492059818</v>
          </cell>
          <cell r="F56">
            <v>22.214708698328153</v>
          </cell>
          <cell r="T56">
            <v>58.009025243795236</v>
          </cell>
          <cell r="U56">
            <v>44.149793284157788</v>
          </cell>
          <cell r="V56">
            <v>52.711438175950555</v>
          </cell>
          <cell r="W56">
            <v>52.979862406475895</v>
          </cell>
        </row>
      </sheetData>
      <sheetData sheetId="12" refreshError="1"/>
      <sheetData sheetId="13" refreshError="1"/>
      <sheetData sheetId="14">
        <row r="11">
          <cell r="S11">
            <v>4.8499999999999995E-2</v>
          </cell>
          <cell r="T11">
            <v>6.7333333333333342E-2</v>
          </cell>
          <cell r="U11">
            <v>0.11849999999999999</v>
          </cell>
          <cell r="V11">
            <v>0.25316666666666671</v>
          </cell>
          <cell r="W11">
            <v>0.41633333333333328</v>
          </cell>
        </row>
        <row r="12">
          <cell r="Q12" t="str">
            <v>mg</v>
          </cell>
          <cell r="S12">
            <v>1</v>
          </cell>
          <cell r="T12">
            <v>2</v>
          </cell>
          <cell r="U12">
            <v>5</v>
          </cell>
          <cell r="V12">
            <v>10</v>
          </cell>
          <cell r="W12">
            <v>20</v>
          </cell>
        </row>
        <row r="29">
          <cell r="B29">
            <v>0</v>
          </cell>
          <cell r="C29">
            <v>50</v>
          </cell>
          <cell r="D29">
            <v>100</v>
          </cell>
          <cell r="E29">
            <v>200</v>
          </cell>
        </row>
        <row r="30">
          <cell r="A30" t="str">
            <v>W</v>
          </cell>
          <cell r="B30">
            <v>2.3827178888888887</v>
          </cell>
          <cell r="C30">
            <v>2.0649682222222223</v>
          </cell>
          <cell r="D30">
            <v>3.3136686666666666</v>
          </cell>
          <cell r="E30">
            <v>4.4843253333333335</v>
          </cell>
        </row>
        <row r="31">
          <cell r="A31" t="str">
            <v>W+T</v>
          </cell>
          <cell r="B31">
            <v>1.4294688888888887</v>
          </cell>
          <cell r="C31">
            <v>2.2879504444444447</v>
          </cell>
          <cell r="D31">
            <v>2.6112746666666666</v>
          </cell>
          <cell r="E31">
            <v>4.5066235555555547</v>
          </cell>
        </row>
        <row r="32">
          <cell r="A32" t="str">
            <v>W+MET</v>
          </cell>
          <cell r="B32">
            <v>3.3192432222222221</v>
          </cell>
          <cell r="C32">
            <v>3.3471159999999998</v>
          </cell>
          <cell r="D32">
            <v>4.2390448888888876</v>
          </cell>
          <cell r="E32">
            <v>4.7686276666666663</v>
          </cell>
        </row>
        <row r="33">
          <cell r="A33" t="str">
            <v>W+T+MET</v>
          </cell>
          <cell r="B33">
            <v>2.3715687777777776</v>
          </cell>
          <cell r="C33">
            <v>2.8788533333333333</v>
          </cell>
          <cell r="D33">
            <v>3.8766987777777775</v>
          </cell>
          <cell r="E33">
            <v>5.9950298888888884</v>
          </cell>
        </row>
        <row r="34">
          <cell r="B34">
            <v>0.74448497286168391</v>
          </cell>
          <cell r="C34">
            <v>0.48325320212021838</v>
          </cell>
          <cell r="D34">
            <v>1.8098106046907911</v>
          </cell>
          <cell r="E34">
            <v>1.6340271853279393</v>
          </cell>
        </row>
        <row r="35">
          <cell r="B35">
            <v>0.24550205960563887</v>
          </cell>
          <cell r="C35">
            <v>0.82341771244370654</v>
          </cell>
          <cell r="D35">
            <v>0.37878274345196589</v>
          </cell>
          <cell r="E35">
            <v>1.0261914958111067</v>
          </cell>
        </row>
        <row r="36">
          <cell r="B36">
            <v>0.45091917952937188</v>
          </cell>
          <cell r="C36">
            <v>0.46187303793872919</v>
          </cell>
          <cell r="D36">
            <v>1.2316898187041108</v>
          </cell>
          <cell r="E36">
            <v>1.1864672469264599</v>
          </cell>
        </row>
        <row r="37">
          <cell r="B37">
            <v>0.7352709872975024</v>
          </cell>
          <cell r="C37">
            <v>0.80859403927419005</v>
          </cell>
          <cell r="D37">
            <v>1.0666828662675214</v>
          </cell>
          <cell r="E37">
            <v>1.1054078007650003</v>
          </cell>
        </row>
      </sheetData>
      <sheetData sheetId="15">
        <row r="1">
          <cell r="L1" t="str">
            <v>W</v>
          </cell>
          <cell r="M1" t="str">
            <v>WT</v>
          </cell>
          <cell r="N1" t="str">
            <v>WM</v>
          </cell>
          <cell r="O1" t="str">
            <v>WTM</v>
          </cell>
          <cell r="Q1" t="str">
            <v>W</v>
          </cell>
          <cell r="R1" t="str">
            <v>WT</v>
          </cell>
          <cell r="S1" t="str">
            <v>WM</v>
          </cell>
          <cell r="T1" t="str">
            <v>WTM</v>
          </cell>
        </row>
        <row r="2">
          <cell r="K2">
            <v>0</v>
          </cell>
          <cell r="L2">
            <v>323.4662745</v>
          </cell>
          <cell r="M2">
            <v>384.19822347500002</v>
          </cell>
          <cell r="N2">
            <v>377.47955248749997</v>
          </cell>
          <cell r="O2">
            <v>454.92136157499999</v>
          </cell>
          <cell r="P2">
            <v>0</v>
          </cell>
          <cell r="Q2">
            <v>242.69108107500003</v>
          </cell>
          <cell r="R2">
            <v>352.35545575000003</v>
          </cell>
          <cell r="S2">
            <v>318.25324234999999</v>
          </cell>
          <cell r="T2">
            <v>316.86461013749999</v>
          </cell>
        </row>
        <row r="3">
          <cell r="K3">
            <v>50</v>
          </cell>
          <cell r="L3">
            <v>348.30475247500004</v>
          </cell>
          <cell r="M3">
            <v>405.76498183749999</v>
          </cell>
          <cell r="N3">
            <v>384.70978610000003</v>
          </cell>
          <cell r="O3">
            <v>392.74503666250001</v>
          </cell>
          <cell r="P3">
            <v>50</v>
          </cell>
          <cell r="Q3">
            <v>272.59679718749999</v>
          </cell>
          <cell r="R3">
            <v>303.89349147499996</v>
          </cell>
          <cell r="S3">
            <v>337.15651727499994</v>
          </cell>
          <cell r="T3">
            <v>345.49084752499994</v>
          </cell>
        </row>
        <row r="4">
          <cell r="K4">
            <v>100</v>
          </cell>
          <cell r="L4">
            <v>417.86872013750002</v>
          </cell>
          <cell r="M4">
            <v>395.46391756250006</v>
          </cell>
          <cell r="N4">
            <v>455.53018225</v>
          </cell>
          <cell r="O4">
            <v>475.52771174999998</v>
          </cell>
          <cell r="P4">
            <v>100</v>
          </cell>
          <cell r="Q4">
            <v>347.02186133750001</v>
          </cell>
          <cell r="R4">
            <v>340.96373315</v>
          </cell>
          <cell r="S4">
            <v>266.16116321250001</v>
          </cell>
          <cell r="T4">
            <v>284.43601361249995</v>
          </cell>
        </row>
        <row r="5">
          <cell r="K5">
            <v>200</v>
          </cell>
          <cell r="L5">
            <v>399.11829082499997</v>
          </cell>
          <cell r="M5">
            <v>356.45298921249997</v>
          </cell>
          <cell r="N5">
            <v>404.03307193750004</v>
          </cell>
          <cell r="O5">
            <v>485.55124843750002</v>
          </cell>
          <cell r="P5">
            <v>200</v>
          </cell>
          <cell r="Q5">
            <v>373.51713322500001</v>
          </cell>
          <cell r="R5">
            <v>417.61518921250001</v>
          </cell>
          <cell r="S5">
            <v>290.66147128750004</v>
          </cell>
          <cell r="T5">
            <v>425.37875124999999</v>
          </cell>
        </row>
        <row r="6">
          <cell r="L6">
            <v>31.672495199370893</v>
          </cell>
          <cell r="M6">
            <v>25.141367896864818</v>
          </cell>
          <cell r="N6">
            <v>9.0372678720592532</v>
          </cell>
          <cell r="O6">
            <v>9.057366219538352</v>
          </cell>
          <cell r="Q6">
            <v>4.16755307291647</v>
          </cell>
          <cell r="R6">
            <v>39.427002731557749</v>
          </cell>
          <cell r="S6">
            <v>4.6136311037165978</v>
          </cell>
          <cell r="T6">
            <v>4.7216079730999123</v>
          </cell>
        </row>
        <row r="7">
          <cell r="L7">
            <v>13.047744655753963</v>
          </cell>
          <cell r="M7">
            <v>6.327749422628318</v>
          </cell>
          <cell r="N7">
            <v>8.8118228562615677</v>
          </cell>
          <cell r="O7">
            <v>11.423968568846496</v>
          </cell>
          <cell r="Q7">
            <v>15.788719095346529</v>
          </cell>
          <cell r="R7">
            <v>3.9944575341462376</v>
          </cell>
          <cell r="S7">
            <v>23.759011807175572</v>
          </cell>
          <cell r="T7">
            <v>16.602119195629829</v>
          </cell>
        </row>
        <row r="8">
          <cell r="L8">
            <v>10.344812837710823</v>
          </cell>
          <cell r="M8">
            <v>7.1807499816028173</v>
          </cell>
          <cell r="N8">
            <v>4.6937006542464479</v>
          </cell>
          <cell r="O8">
            <v>13.442210068710597</v>
          </cell>
          <cell r="Q8">
            <v>30.946717584708537</v>
          </cell>
          <cell r="R8">
            <v>6.3935028167242578</v>
          </cell>
          <cell r="S8">
            <v>35.064913606933636</v>
          </cell>
          <cell r="T8">
            <v>19.337724459364445</v>
          </cell>
        </row>
        <row r="9">
          <cell r="L9">
            <v>20.593064027406491</v>
          </cell>
          <cell r="M9">
            <v>50.191273824114987</v>
          </cell>
          <cell r="N9">
            <v>3.8479599585408462</v>
          </cell>
          <cell r="O9">
            <v>15.996889663886021</v>
          </cell>
          <cell r="Q9">
            <v>50.315948711648453</v>
          </cell>
          <cell r="R9">
            <v>52.675335485231834</v>
          </cell>
          <cell r="S9">
            <v>4.2286880595785101</v>
          </cell>
          <cell r="T9">
            <v>56.697133015681892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topLeftCell="A31" zoomScale="60" zoomScaleNormal="60" workbookViewId="0">
      <selection activeCell="E69" sqref="E69"/>
    </sheetView>
  </sheetViews>
  <sheetFormatPr defaultRowHeight="14.4" x14ac:dyDescent="0.3"/>
  <cols>
    <col min="13" max="13" width="7" customWidth="1"/>
    <col min="14" max="15" width="8.88671875" hidden="1" customWidth="1"/>
  </cols>
  <sheetData>
    <row r="1" spans="1:35" x14ac:dyDescent="0.3">
      <c r="A1" s="1" t="s">
        <v>38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S1" s="9" t="s">
        <v>39</v>
      </c>
      <c r="T1" s="5" t="s">
        <v>0</v>
      </c>
      <c r="U1" s="5" t="s">
        <v>1</v>
      </c>
      <c r="V1" s="5" t="s">
        <v>2</v>
      </c>
      <c r="W1" s="5" t="s">
        <v>3</v>
      </c>
      <c r="X1" s="6" t="s">
        <v>4</v>
      </c>
      <c r="Y1" s="6" t="s">
        <v>5</v>
      </c>
      <c r="Z1" s="6" t="s">
        <v>6</v>
      </c>
      <c r="AA1" s="6" t="s">
        <v>7</v>
      </c>
      <c r="AB1" s="7" t="s">
        <v>8</v>
      </c>
      <c r="AC1" s="7" t="s">
        <v>9</v>
      </c>
      <c r="AD1" s="7" t="s">
        <v>10</v>
      </c>
      <c r="AE1" s="7" t="s">
        <v>11</v>
      </c>
      <c r="AF1" s="8" t="s">
        <v>12</v>
      </c>
      <c r="AG1" s="8" t="s">
        <v>13</v>
      </c>
      <c r="AH1" s="8" t="s">
        <v>14</v>
      </c>
      <c r="AI1" s="8" t="s">
        <v>15</v>
      </c>
    </row>
    <row r="2" spans="1:35" x14ac:dyDescent="0.3">
      <c r="A2">
        <v>1</v>
      </c>
      <c r="B2" s="33">
        <v>12.4</v>
      </c>
      <c r="C2" s="33">
        <v>14</v>
      </c>
      <c r="D2" s="33">
        <v>5.8</v>
      </c>
      <c r="E2" s="33">
        <v>5.5</v>
      </c>
      <c r="F2" s="33">
        <v>13</v>
      </c>
      <c r="G2" s="33">
        <v>16</v>
      </c>
      <c r="H2" s="33">
        <v>15</v>
      </c>
      <c r="I2" s="33">
        <v>7</v>
      </c>
      <c r="J2" s="33">
        <v>2</v>
      </c>
      <c r="K2" s="33">
        <v>7</v>
      </c>
      <c r="L2" s="33">
        <v>2</v>
      </c>
      <c r="M2" s="33">
        <v>1.2</v>
      </c>
      <c r="N2" s="33">
        <v>6.7</v>
      </c>
      <c r="O2" s="33">
        <v>7</v>
      </c>
      <c r="P2" s="33">
        <v>4</v>
      </c>
      <c r="Q2" s="33">
        <v>2</v>
      </c>
      <c r="S2" s="10">
        <v>1</v>
      </c>
      <c r="T2" s="35">
        <v>15</v>
      </c>
      <c r="U2" s="35">
        <v>8.8000000000000007</v>
      </c>
      <c r="V2" s="35">
        <v>13.5</v>
      </c>
      <c r="W2" s="35">
        <v>6.1</v>
      </c>
      <c r="X2" s="35">
        <v>19.8</v>
      </c>
      <c r="Y2" s="35">
        <v>22</v>
      </c>
      <c r="Z2" s="35">
        <v>17</v>
      </c>
      <c r="AA2" s="35">
        <v>13</v>
      </c>
      <c r="AB2" s="35">
        <v>3</v>
      </c>
      <c r="AC2" s="35">
        <v>6.9</v>
      </c>
      <c r="AD2" s="35">
        <v>7.5</v>
      </c>
      <c r="AE2" s="35">
        <v>8.5</v>
      </c>
      <c r="AF2" s="35">
        <v>6.4</v>
      </c>
      <c r="AG2" s="35">
        <v>7.5</v>
      </c>
      <c r="AH2" s="35">
        <v>9.5</v>
      </c>
      <c r="AI2" s="35">
        <v>7.6</v>
      </c>
    </row>
    <row r="3" spans="1:35" x14ac:dyDescent="0.3">
      <c r="A3">
        <v>2</v>
      </c>
      <c r="B3" s="33">
        <v>16.600000000000001</v>
      </c>
      <c r="C3" s="33">
        <v>12.8</v>
      </c>
      <c r="D3" s="33">
        <v>4.9000000000000004</v>
      </c>
      <c r="E3" s="33">
        <v>8.1999999999999993</v>
      </c>
      <c r="F3" s="33">
        <v>15.5</v>
      </c>
      <c r="G3" s="33">
        <v>9</v>
      </c>
      <c r="H3" s="33">
        <v>14</v>
      </c>
      <c r="I3" s="33">
        <v>9</v>
      </c>
      <c r="J3" s="33">
        <v>2.5</v>
      </c>
      <c r="K3" s="33">
        <v>4.5</v>
      </c>
      <c r="L3" s="33">
        <v>5.9</v>
      </c>
      <c r="M3" s="33">
        <v>2</v>
      </c>
      <c r="N3" s="33">
        <v>5.6</v>
      </c>
      <c r="O3" s="33">
        <v>1.2</v>
      </c>
      <c r="P3" s="33">
        <v>3.6</v>
      </c>
      <c r="Q3" s="33">
        <v>5.6</v>
      </c>
      <c r="S3" s="10">
        <v>2</v>
      </c>
      <c r="T3" s="35">
        <v>16.399999999999999</v>
      </c>
      <c r="U3" s="35">
        <v>9.6999999999999993</v>
      </c>
      <c r="V3" s="35">
        <v>8.3000000000000007</v>
      </c>
      <c r="W3" s="35">
        <v>4.0999999999999996</v>
      </c>
      <c r="X3" s="35">
        <v>19.5</v>
      </c>
      <c r="Y3" s="35">
        <v>16.399999999999999</v>
      </c>
      <c r="Z3" s="35">
        <v>12</v>
      </c>
      <c r="AA3" s="35">
        <v>14.5</v>
      </c>
      <c r="AB3" s="35">
        <v>8.1999999999999993</v>
      </c>
      <c r="AC3" s="35">
        <v>4.7</v>
      </c>
      <c r="AD3" s="35">
        <v>9.5</v>
      </c>
      <c r="AE3" s="35">
        <v>6.9</v>
      </c>
      <c r="AF3" s="35">
        <v>8.1999999999999993</v>
      </c>
      <c r="AG3" s="35">
        <v>6.3</v>
      </c>
      <c r="AH3" s="35">
        <v>3.6</v>
      </c>
      <c r="AI3" s="35">
        <v>6.4</v>
      </c>
    </row>
    <row r="4" spans="1:35" x14ac:dyDescent="0.3">
      <c r="A4">
        <v>3</v>
      </c>
      <c r="B4" s="33">
        <v>11.8</v>
      </c>
      <c r="C4" s="33">
        <v>12.5</v>
      </c>
      <c r="D4" s="33">
        <v>3.8</v>
      </c>
      <c r="E4" s="33">
        <v>6.2</v>
      </c>
      <c r="F4" s="33">
        <v>17</v>
      </c>
      <c r="G4" s="33">
        <v>16</v>
      </c>
      <c r="H4" s="33">
        <v>16</v>
      </c>
      <c r="I4" s="33">
        <v>13.5</v>
      </c>
      <c r="J4" s="33">
        <v>6.5</v>
      </c>
      <c r="K4" s="33">
        <v>6.8</v>
      </c>
      <c r="L4" s="33">
        <v>3.6</v>
      </c>
      <c r="M4" s="33">
        <v>1.5</v>
      </c>
      <c r="N4" s="33">
        <v>1.5</v>
      </c>
      <c r="O4" s="33">
        <v>4.5</v>
      </c>
      <c r="P4" s="33">
        <v>8.6999999999999993</v>
      </c>
      <c r="Q4" s="33">
        <v>3.1</v>
      </c>
      <c r="S4" s="10">
        <v>3</v>
      </c>
      <c r="T4" s="35">
        <v>11.9</v>
      </c>
      <c r="U4" s="35">
        <v>7</v>
      </c>
      <c r="V4" s="35">
        <v>4.3</v>
      </c>
      <c r="W4" s="35">
        <v>8.3000000000000007</v>
      </c>
      <c r="X4" s="35">
        <v>15.6</v>
      </c>
      <c r="Y4" s="35">
        <v>17</v>
      </c>
      <c r="Z4" s="35">
        <v>16.5</v>
      </c>
      <c r="AA4" s="35">
        <v>12.7</v>
      </c>
      <c r="AB4" s="35">
        <v>5.3</v>
      </c>
      <c r="AC4" s="35">
        <v>3.2</v>
      </c>
      <c r="AD4" s="35">
        <v>8.8000000000000007</v>
      </c>
      <c r="AE4" s="35">
        <v>5.5</v>
      </c>
      <c r="AF4" s="35">
        <v>7.2</v>
      </c>
      <c r="AG4" s="35">
        <v>9.1999999999999993</v>
      </c>
      <c r="AH4" s="35">
        <v>6.7</v>
      </c>
      <c r="AI4" s="35">
        <v>9.3000000000000007</v>
      </c>
    </row>
    <row r="5" spans="1:35" x14ac:dyDescent="0.3">
      <c r="A5">
        <v>4</v>
      </c>
      <c r="B5" s="33">
        <v>15</v>
      </c>
      <c r="C5" s="33">
        <v>11.3</v>
      </c>
      <c r="D5" s="33">
        <v>5.5</v>
      </c>
      <c r="E5" s="33">
        <v>4.3</v>
      </c>
      <c r="F5" s="33">
        <v>22.4</v>
      </c>
      <c r="G5" s="33">
        <v>12</v>
      </c>
      <c r="H5" s="33">
        <v>18</v>
      </c>
      <c r="I5" s="33">
        <v>7</v>
      </c>
      <c r="J5" s="33">
        <v>3.5</v>
      </c>
      <c r="K5" s="33">
        <v>5.7</v>
      </c>
      <c r="L5" s="33">
        <v>7.4</v>
      </c>
      <c r="M5" s="33">
        <v>10.4</v>
      </c>
      <c r="N5" s="33">
        <v>3.5</v>
      </c>
      <c r="O5" s="33">
        <v>7.5</v>
      </c>
      <c r="P5" s="33">
        <v>2.5</v>
      </c>
      <c r="Q5" s="33">
        <v>9.4</v>
      </c>
      <c r="S5" s="10">
        <v>4</v>
      </c>
      <c r="T5" s="35">
        <v>13.8</v>
      </c>
      <c r="U5" s="35">
        <v>13.9</v>
      </c>
      <c r="V5" s="35">
        <v>10.5</v>
      </c>
      <c r="W5" s="35">
        <v>3.5</v>
      </c>
      <c r="X5" s="35">
        <v>12.1</v>
      </c>
      <c r="Y5" s="35">
        <v>15.8</v>
      </c>
      <c r="Z5" s="35">
        <v>20</v>
      </c>
      <c r="AA5" s="35">
        <v>8.5</v>
      </c>
      <c r="AB5" s="35">
        <v>6.5</v>
      </c>
      <c r="AC5" s="35">
        <v>4.2</v>
      </c>
      <c r="AD5" s="35">
        <v>6.7</v>
      </c>
      <c r="AE5" s="35">
        <v>4.5</v>
      </c>
      <c r="AF5" s="35">
        <v>6.5</v>
      </c>
      <c r="AG5" s="35">
        <v>6.3</v>
      </c>
      <c r="AH5" s="35">
        <v>4</v>
      </c>
      <c r="AI5" s="35">
        <v>9.6999999999999993</v>
      </c>
    </row>
    <row r="6" spans="1:35" x14ac:dyDescent="0.3">
      <c r="A6">
        <v>5</v>
      </c>
      <c r="B6" s="33">
        <v>13.8</v>
      </c>
      <c r="C6" s="33">
        <v>13.8</v>
      </c>
      <c r="D6" s="33">
        <v>6.1</v>
      </c>
      <c r="E6" s="33">
        <v>3.5</v>
      </c>
      <c r="F6" s="33">
        <v>12</v>
      </c>
      <c r="G6" s="33">
        <v>15</v>
      </c>
      <c r="H6" s="33">
        <v>15</v>
      </c>
      <c r="I6" s="33">
        <v>4.7</v>
      </c>
      <c r="J6" s="33">
        <v>4.5</v>
      </c>
      <c r="K6" s="33">
        <v>1.2</v>
      </c>
      <c r="L6" s="33">
        <v>7.7</v>
      </c>
      <c r="M6" s="33">
        <v>2</v>
      </c>
      <c r="N6" s="33">
        <v>7.7</v>
      </c>
      <c r="O6" s="33">
        <v>6.7</v>
      </c>
      <c r="P6" s="33">
        <v>5.5</v>
      </c>
      <c r="Q6" s="33">
        <v>7.8</v>
      </c>
      <c r="S6" s="10">
        <v>5</v>
      </c>
      <c r="T6" s="35">
        <v>16</v>
      </c>
      <c r="U6" s="35">
        <v>7.1</v>
      </c>
      <c r="V6" s="35">
        <v>8</v>
      </c>
      <c r="W6" s="35">
        <v>5.2</v>
      </c>
      <c r="X6" s="35">
        <v>20.8</v>
      </c>
      <c r="Y6" s="35">
        <v>20.5</v>
      </c>
      <c r="Z6" s="35">
        <v>21</v>
      </c>
      <c r="AA6" s="35">
        <v>9.6999999999999993</v>
      </c>
      <c r="AB6" s="35">
        <v>7.6</v>
      </c>
      <c r="AC6" s="35">
        <v>5.5</v>
      </c>
      <c r="AD6" s="35">
        <v>7.7</v>
      </c>
      <c r="AE6" s="35">
        <v>7.4</v>
      </c>
      <c r="AF6" s="35">
        <v>4</v>
      </c>
      <c r="AG6" s="35">
        <v>8.3000000000000007</v>
      </c>
      <c r="AH6" s="35">
        <v>5</v>
      </c>
      <c r="AI6" s="35">
        <v>8.5</v>
      </c>
    </row>
    <row r="7" spans="1:35" x14ac:dyDescent="0.3">
      <c r="A7">
        <v>6</v>
      </c>
      <c r="B7" s="33">
        <v>12.5</v>
      </c>
      <c r="C7" s="33">
        <v>14</v>
      </c>
      <c r="D7" s="33">
        <v>3.5</v>
      </c>
      <c r="E7" s="33">
        <v>4.8</v>
      </c>
      <c r="F7" s="33">
        <v>16</v>
      </c>
      <c r="G7" s="33">
        <v>21</v>
      </c>
      <c r="H7" s="33">
        <v>15</v>
      </c>
      <c r="I7" s="33">
        <v>6.5</v>
      </c>
      <c r="J7" s="33">
        <v>1.5</v>
      </c>
      <c r="K7" s="33">
        <v>10.3</v>
      </c>
      <c r="L7" s="33">
        <v>6.7</v>
      </c>
      <c r="M7" s="33">
        <v>1.5</v>
      </c>
      <c r="N7" s="33">
        <v>2.5</v>
      </c>
      <c r="O7" s="33">
        <v>3.4</v>
      </c>
      <c r="P7" s="33">
        <v>3.3</v>
      </c>
      <c r="Q7" s="33">
        <v>4.0999999999999996</v>
      </c>
      <c r="S7" s="10">
        <v>6</v>
      </c>
      <c r="T7" s="35">
        <v>18.8</v>
      </c>
      <c r="U7" s="35">
        <v>5.8</v>
      </c>
      <c r="V7" s="35">
        <v>9</v>
      </c>
      <c r="W7" s="35">
        <v>11</v>
      </c>
      <c r="X7" s="35">
        <v>23.4</v>
      </c>
      <c r="Y7" s="35">
        <v>11.9</v>
      </c>
      <c r="Z7" s="35">
        <v>21</v>
      </c>
      <c r="AA7" s="35">
        <v>14.4</v>
      </c>
      <c r="AB7" s="35">
        <v>4.9000000000000004</v>
      </c>
      <c r="AC7" s="35">
        <v>6.2</v>
      </c>
      <c r="AD7" s="35">
        <v>4.2</v>
      </c>
      <c r="AE7" s="35">
        <v>9.8000000000000007</v>
      </c>
      <c r="AF7" s="35">
        <v>3.7</v>
      </c>
      <c r="AG7" s="35">
        <v>4.2</v>
      </c>
      <c r="AH7" s="35">
        <v>7.6</v>
      </c>
      <c r="AI7" s="35">
        <v>4.5</v>
      </c>
    </row>
    <row r="8" spans="1:35" x14ac:dyDescent="0.3">
      <c r="A8">
        <v>7</v>
      </c>
      <c r="B8" s="33">
        <v>11.5</v>
      </c>
      <c r="C8" s="33">
        <v>11.5</v>
      </c>
      <c r="D8" s="33">
        <v>4.3</v>
      </c>
      <c r="E8" s="33">
        <v>5.2</v>
      </c>
      <c r="F8" s="33">
        <v>17.3</v>
      </c>
      <c r="G8" s="33">
        <v>12</v>
      </c>
      <c r="H8" s="33">
        <v>9</v>
      </c>
      <c r="I8" s="33">
        <v>6.8</v>
      </c>
      <c r="J8" s="33">
        <v>8.8000000000000007</v>
      </c>
      <c r="K8" s="33">
        <v>5.5</v>
      </c>
      <c r="L8" s="33">
        <v>5.4</v>
      </c>
      <c r="M8" s="33">
        <v>3.5</v>
      </c>
      <c r="N8" s="33">
        <v>4.3</v>
      </c>
      <c r="O8" s="33">
        <v>5.7</v>
      </c>
      <c r="P8" s="33">
        <v>7.3</v>
      </c>
      <c r="Q8" s="33">
        <v>8.5</v>
      </c>
      <c r="S8" s="10">
        <v>7</v>
      </c>
      <c r="T8" s="35">
        <v>12.5</v>
      </c>
      <c r="U8" s="35">
        <v>10</v>
      </c>
      <c r="V8" s="35">
        <v>12.8</v>
      </c>
      <c r="W8" s="35">
        <v>10.3</v>
      </c>
      <c r="X8" s="35">
        <v>23.7</v>
      </c>
      <c r="Y8" s="35">
        <v>7.5</v>
      </c>
      <c r="Z8" s="35">
        <v>14.5</v>
      </c>
      <c r="AA8" s="35">
        <v>9.6</v>
      </c>
      <c r="AB8" s="35">
        <v>5.2</v>
      </c>
      <c r="AC8" s="35">
        <v>9.3000000000000007</v>
      </c>
      <c r="AD8" s="35">
        <v>5.5</v>
      </c>
      <c r="AE8" s="35">
        <v>6</v>
      </c>
      <c r="AF8" s="35">
        <v>7.5</v>
      </c>
      <c r="AG8" s="35">
        <v>3.2</v>
      </c>
      <c r="AH8" s="35">
        <v>5.2</v>
      </c>
      <c r="AI8" s="35">
        <v>5</v>
      </c>
    </row>
    <row r="9" spans="1:35" x14ac:dyDescent="0.3">
      <c r="A9">
        <v>8</v>
      </c>
      <c r="B9" s="33">
        <v>12.5</v>
      </c>
      <c r="C9" s="33">
        <v>10.4</v>
      </c>
      <c r="D9" s="33">
        <v>5.6</v>
      </c>
      <c r="E9" s="33">
        <v>7</v>
      </c>
      <c r="F9" s="33">
        <v>17.399999999999999</v>
      </c>
      <c r="G9" s="33">
        <v>16</v>
      </c>
      <c r="H9" s="33">
        <v>11</v>
      </c>
      <c r="I9" s="33">
        <v>7</v>
      </c>
      <c r="J9" s="33">
        <v>5.0999999999999996</v>
      </c>
      <c r="K9" s="33">
        <v>4</v>
      </c>
      <c r="L9" s="33">
        <v>1.5</v>
      </c>
      <c r="M9" s="33">
        <v>9.4</v>
      </c>
      <c r="N9" s="33">
        <v>5.5</v>
      </c>
      <c r="O9" s="33">
        <v>2.1</v>
      </c>
      <c r="P9" s="33">
        <v>3.4</v>
      </c>
      <c r="Q9" s="33">
        <v>7.5</v>
      </c>
      <c r="S9" s="10">
        <v>8</v>
      </c>
      <c r="T9" s="35">
        <v>13.5</v>
      </c>
      <c r="U9" s="35">
        <v>5.5</v>
      </c>
      <c r="V9" s="35">
        <v>9.3000000000000007</v>
      </c>
      <c r="W9" s="35">
        <v>5.6</v>
      </c>
      <c r="X9" s="35">
        <v>19.399999999999999</v>
      </c>
      <c r="Y9" s="35">
        <v>16</v>
      </c>
      <c r="Z9" s="35">
        <v>12.3</v>
      </c>
      <c r="AA9" s="35">
        <v>14.6</v>
      </c>
      <c r="AB9" s="35">
        <v>4.0999999999999996</v>
      </c>
      <c r="AC9" s="35">
        <v>4.2</v>
      </c>
      <c r="AD9" s="35">
        <v>8.1999999999999993</v>
      </c>
      <c r="AE9" s="35">
        <v>4.9000000000000004</v>
      </c>
      <c r="AF9" s="35">
        <v>6.3</v>
      </c>
      <c r="AG9" s="35">
        <v>8.3000000000000007</v>
      </c>
      <c r="AH9" s="35">
        <v>6.2</v>
      </c>
      <c r="AI9" s="35">
        <v>7.7</v>
      </c>
    </row>
    <row r="10" spans="1:35" x14ac:dyDescent="0.3">
      <c r="A10">
        <v>9</v>
      </c>
      <c r="B10" s="33">
        <v>14</v>
      </c>
      <c r="C10" s="33">
        <v>14.7</v>
      </c>
      <c r="D10" s="33">
        <v>5.4</v>
      </c>
      <c r="E10" s="33">
        <v>6.5</v>
      </c>
      <c r="F10" s="33">
        <v>18.2</v>
      </c>
      <c r="G10" s="33">
        <v>14</v>
      </c>
      <c r="H10" s="33">
        <v>20</v>
      </c>
      <c r="I10" s="33">
        <v>18.5</v>
      </c>
      <c r="J10" s="33">
        <v>1.1000000000000001</v>
      </c>
      <c r="K10" s="33">
        <v>8.9</v>
      </c>
      <c r="L10" s="33">
        <v>10.4</v>
      </c>
      <c r="M10" s="33">
        <v>1.2</v>
      </c>
      <c r="N10" s="33">
        <v>4.5</v>
      </c>
      <c r="O10" s="33">
        <v>5.5</v>
      </c>
      <c r="P10" s="33">
        <v>9.1</v>
      </c>
      <c r="Q10" s="33">
        <v>5.5</v>
      </c>
      <c r="S10" s="10">
        <v>9</v>
      </c>
      <c r="T10" s="35">
        <v>16.5</v>
      </c>
      <c r="U10" s="35">
        <v>14</v>
      </c>
      <c r="V10" s="35">
        <v>7</v>
      </c>
      <c r="W10" s="35">
        <v>10.5</v>
      </c>
      <c r="X10" s="35">
        <v>22.8</v>
      </c>
      <c r="Y10" s="35">
        <v>20</v>
      </c>
      <c r="Z10" s="35">
        <v>17.399999999999999</v>
      </c>
      <c r="AA10" s="35">
        <v>16.3</v>
      </c>
      <c r="AB10" s="35">
        <v>7.9</v>
      </c>
      <c r="AC10" s="35">
        <v>3.5</v>
      </c>
      <c r="AD10" s="35">
        <v>9.4</v>
      </c>
      <c r="AE10" s="35">
        <v>5.2</v>
      </c>
      <c r="AF10" s="35">
        <v>3.5</v>
      </c>
      <c r="AG10" s="35">
        <v>9.6</v>
      </c>
      <c r="AH10" s="35">
        <v>11.4</v>
      </c>
      <c r="AI10" s="35">
        <v>7.4</v>
      </c>
    </row>
    <row r="11" spans="1:35" x14ac:dyDescent="0.3">
      <c r="A11">
        <v>10</v>
      </c>
      <c r="B11" s="33">
        <v>19.5</v>
      </c>
      <c r="C11" s="33">
        <v>13</v>
      </c>
      <c r="D11" s="33">
        <v>9.8000000000000007</v>
      </c>
      <c r="E11" s="33">
        <v>8.5</v>
      </c>
      <c r="F11" s="33">
        <v>14</v>
      </c>
      <c r="G11" s="33">
        <v>20</v>
      </c>
      <c r="H11" s="33">
        <v>18.100000000000001</v>
      </c>
      <c r="I11" s="33">
        <v>17.5</v>
      </c>
      <c r="J11" s="33">
        <v>8.5</v>
      </c>
      <c r="K11" s="33">
        <v>5.2</v>
      </c>
      <c r="L11" s="33">
        <v>6.2</v>
      </c>
      <c r="M11" s="33">
        <v>2</v>
      </c>
      <c r="N11" s="33">
        <v>2.2000000000000002</v>
      </c>
      <c r="O11" s="33">
        <v>5.6</v>
      </c>
      <c r="P11" s="33">
        <v>7.1</v>
      </c>
      <c r="Q11" s="33">
        <v>5.5</v>
      </c>
      <c r="S11" s="10">
        <v>10</v>
      </c>
      <c r="T11" s="35">
        <v>10.5</v>
      </c>
      <c r="U11" s="35">
        <v>9</v>
      </c>
      <c r="V11" s="35">
        <v>10.8</v>
      </c>
      <c r="W11" s="35">
        <v>12.4</v>
      </c>
      <c r="X11" s="35">
        <v>25.8</v>
      </c>
      <c r="Y11" s="35">
        <v>19.399999999999999</v>
      </c>
      <c r="Z11" s="35">
        <v>19</v>
      </c>
      <c r="AA11" s="35">
        <v>17</v>
      </c>
      <c r="AB11" s="35">
        <v>9.6999999999999993</v>
      </c>
      <c r="AC11" s="35">
        <v>8.6999999999999993</v>
      </c>
      <c r="AD11" s="35">
        <v>5.5</v>
      </c>
      <c r="AE11" s="35">
        <v>6.4</v>
      </c>
      <c r="AF11" s="35">
        <v>8.1999999999999993</v>
      </c>
      <c r="AG11" s="35">
        <v>7.7</v>
      </c>
      <c r="AH11" s="35">
        <v>6.6</v>
      </c>
      <c r="AI11" s="35">
        <v>13.5</v>
      </c>
    </row>
    <row r="12" spans="1:35" x14ac:dyDescent="0.3">
      <c r="A12">
        <v>11</v>
      </c>
      <c r="B12" s="33">
        <v>16.7</v>
      </c>
      <c r="C12" s="33">
        <v>10.5</v>
      </c>
      <c r="D12" s="33">
        <v>10.4</v>
      </c>
      <c r="E12" s="33">
        <v>6.5</v>
      </c>
      <c r="F12" s="33">
        <v>19</v>
      </c>
      <c r="G12" s="33">
        <v>13</v>
      </c>
      <c r="H12" s="33">
        <v>6.8</v>
      </c>
      <c r="I12" s="33">
        <v>10.5</v>
      </c>
      <c r="J12" s="33">
        <v>1.7</v>
      </c>
      <c r="K12" s="33">
        <v>8.4</v>
      </c>
      <c r="L12" s="33">
        <v>1.9</v>
      </c>
      <c r="M12" s="33">
        <v>7.5</v>
      </c>
      <c r="N12" s="33">
        <v>8.6999999999999993</v>
      </c>
      <c r="O12" s="33">
        <v>4.2</v>
      </c>
      <c r="P12" s="33">
        <v>4.2</v>
      </c>
      <c r="Q12" s="33">
        <v>6.2</v>
      </c>
      <c r="S12" s="10">
        <v>11</v>
      </c>
      <c r="T12" s="35">
        <v>18</v>
      </c>
      <c r="U12" s="35">
        <v>10</v>
      </c>
      <c r="V12" s="35">
        <v>7.5</v>
      </c>
      <c r="W12" s="35">
        <v>3.5</v>
      </c>
      <c r="X12" s="35">
        <v>21.4</v>
      </c>
      <c r="Y12" s="35">
        <v>9.8000000000000007</v>
      </c>
      <c r="Z12" s="35">
        <v>10</v>
      </c>
      <c r="AA12" s="35">
        <v>16.5</v>
      </c>
      <c r="AB12" s="35">
        <v>2.5</v>
      </c>
      <c r="AC12" s="35">
        <v>4.5</v>
      </c>
      <c r="AD12" s="35">
        <v>6.6</v>
      </c>
      <c r="AE12" s="35">
        <v>7.2</v>
      </c>
      <c r="AF12" s="35">
        <v>9.5</v>
      </c>
      <c r="AG12" s="35">
        <v>5</v>
      </c>
      <c r="AH12" s="35">
        <v>6.5</v>
      </c>
      <c r="AI12" s="35">
        <v>7.5</v>
      </c>
    </row>
    <row r="13" spans="1:35" x14ac:dyDescent="0.3">
      <c r="A13">
        <v>12</v>
      </c>
      <c r="B13" s="33">
        <v>15.4</v>
      </c>
      <c r="C13" s="33">
        <v>13.7</v>
      </c>
      <c r="D13" s="33">
        <v>8</v>
      </c>
      <c r="E13" s="33">
        <v>9.6999999999999993</v>
      </c>
      <c r="F13" s="33">
        <v>15.6</v>
      </c>
      <c r="G13" s="33">
        <v>20</v>
      </c>
      <c r="H13" s="33">
        <v>16.100000000000001</v>
      </c>
      <c r="I13" s="33">
        <v>18</v>
      </c>
      <c r="J13" s="33">
        <v>2.2000000000000002</v>
      </c>
      <c r="K13" s="33">
        <v>1.4</v>
      </c>
      <c r="L13" s="33">
        <v>8</v>
      </c>
      <c r="M13" s="33">
        <v>8.1999999999999993</v>
      </c>
      <c r="N13" s="33">
        <v>2.5</v>
      </c>
      <c r="O13" s="33">
        <v>9.4</v>
      </c>
      <c r="P13" s="33">
        <v>4.5</v>
      </c>
      <c r="Q13" s="33">
        <v>4.0999999999999996</v>
      </c>
      <c r="S13" s="10">
        <v>12</v>
      </c>
      <c r="T13" s="35">
        <v>16.8</v>
      </c>
      <c r="U13" s="35">
        <v>7.9</v>
      </c>
      <c r="V13" s="35">
        <v>13.8</v>
      </c>
      <c r="W13" s="35">
        <v>5.3</v>
      </c>
      <c r="X13" s="35">
        <v>19.399999999999999</v>
      </c>
      <c r="Y13" s="35">
        <v>18.2</v>
      </c>
      <c r="Z13" s="35">
        <v>14.6</v>
      </c>
      <c r="AA13" s="35">
        <v>18.600000000000001</v>
      </c>
      <c r="AB13" s="35">
        <v>8.5</v>
      </c>
      <c r="AC13" s="35">
        <v>5.5</v>
      </c>
      <c r="AD13" s="35">
        <v>6.4</v>
      </c>
      <c r="AE13" s="35">
        <v>5.6</v>
      </c>
      <c r="AF13" s="35">
        <v>5.2</v>
      </c>
      <c r="AG13" s="35">
        <v>4.2</v>
      </c>
      <c r="AH13" s="35">
        <v>9.3000000000000007</v>
      </c>
      <c r="AI13" s="35">
        <v>9.5</v>
      </c>
    </row>
    <row r="14" spans="1:35" x14ac:dyDescent="0.3">
      <c r="A14">
        <v>13</v>
      </c>
      <c r="B14" s="33">
        <v>12.8</v>
      </c>
      <c r="C14" s="33">
        <v>8.6999999999999993</v>
      </c>
      <c r="D14" s="33">
        <v>9.5</v>
      </c>
      <c r="E14" s="33">
        <v>6.5</v>
      </c>
      <c r="F14" s="33">
        <v>11</v>
      </c>
      <c r="G14" s="33">
        <v>14</v>
      </c>
      <c r="H14" s="33">
        <v>16</v>
      </c>
      <c r="I14" s="33">
        <v>4</v>
      </c>
      <c r="J14" s="33">
        <v>6</v>
      </c>
      <c r="K14" s="33">
        <v>9.1999999999999993</v>
      </c>
      <c r="L14" s="33">
        <v>2.5</v>
      </c>
      <c r="M14" s="33">
        <v>4.2</v>
      </c>
      <c r="N14" s="33">
        <v>4.5</v>
      </c>
      <c r="O14" s="33">
        <v>6.2</v>
      </c>
      <c r="P14" s="33">
        <v>2.5</v>
      </c>
      <c r="Q14" s="33">
        <v>5.5</v>
      </c>
      <c r="S14" s="10">
        <v>13</v>
      </c>
      <c r="T14" s="35">
        <v>9.4</v>
      </c>
      <c r="U14" s="35">
        <v>14.5</v>
      </c>
      <c r="V14" s="35">
        <v>13.2</v>
      </c>
      <c r="W14" s="35">
        <v>8.1999999999999993</v>
      </c>
      <c r="X14" s="35">
        <v>22.4</v>
      </c>
      <c r="Y14" s="35">
        <v>16.5</v>
      </c>
      <c r="Z14" s="35">
        <v>18.8</v>
      </c>
      <c r="AA14" s="35">
        <v>8.4</v>
      </c>
      <c r="AB14" s="35">
        <v>4.5</v>
      </c>
      <c r="AC14" s="35">
        <v>9.5</v>
      </c>
      <c r="AD14" s="35">
        <v>5</v>
      </c>
      <c r="AE14" s="35">
        <v>6</v>
      </c>
      <c r="AF14" s="35">
        <v>4.5</v>
      </c>
      <c r="AG14" s="35">
        <v>10.5</v>
      </c>
      <c r="AH14" s="35">
        <v>7.1</v>
      </c>
      <c r="AI14" s="35">
        <v>8.1</v>
      </c>
    </row>
    <row r="15" spans="1:35" x14ac:dyDescent="0.3">
      <c r="A15">
        <v>14</v>
      </c>
      <c r="B15" s="33">
        <v>13.3</v>
      </c>
      <c r="C15" s="33">
        <v>14.6</v>
      </c>
      <c r="D15" s="33">
        <v>9.8000000000000007</v>
      </c>
      <c r="E15" s="33">
        <v>7.5</v>
      </c>
      <c r="F15" s="33">
        <v>15.5</v>
      </c>
      <c r="G15" s="33">
        <v>18</v>
      </c>
      <c r="H15" s="33">
        <v>18.2</v>
      </c>
      <c r="I15" s="33">
        <v>5</v>
      </c>
      <c r="J15" s="33">
        <v>1.9</v>
      </c>
      <c r="K15" s="33">
        <v>7.5</v>
      </c>
      <c r="L15" s="33">
        <v>7.1</v>
      </c>
      <c r="M15" s="33">
        <v>2.9</v>
      </c>
      <c r="N15" s="33">
        <v>8</v>
      </c>
      <c r="O15" s="33">
        <v>3.3</v>
      </c>
      <c r="P15" s="33">
        <v>6.5</v>
      </c>
      <c r="Q15" s="33">
        <v>5.2</v>
      </c>
      <c r="S15" s="10">
        <v>14</v>
      </c>
      <c r="T15" s="35">
        <v>18.600000000000001</v>
      </c>
      <c r="U15" s="35">
        <v>9.1</v>
      </c>
      <c r="V15" s="35">
        <v>7.6</v>
      </c>
      <c r="W15" s="35">
        <v>9.1</v>
      </c>
      <c r="X15" s="35">
        <v>20.7</v>
      </c>
      <c r="Y15" s="35">
        <v>21.7</v>
      </c>
      <c r="Z15" s="35">
        <v>15.5</v>
      </c>
      <c r="AA15" s="35">
        <v>7.8</v>
      </c>
      <c r="AB15" s="35">
        <v>4</v>
      </c>
      <c r="AC15" s="35">
        <v>3.5</v>
      </c>
      <c r="AD15" s="35">
        <v>8.5</v>
      </c>
      <c r="AE15" s="35">
        <v>14.6</v>
      </c>
      <c r="AF15" s="35">
        <v>8.1999999999999993</v>
      </c>
      <c r="AG15" s="35">
        <v>5.2</v>
      </c>
      <c r="AH15" s="35">
        <v>4.5</v>
      </c>
      <c r="AI15" s="35">
        <v>8.4</v>
      </c>
    </row>
    <row r="16" spans="1:35" x14ac:dyDescent="0.3">
      <c r="A16">
        <v>15</v>
      </c>
      <c r="B16" s="33">
        <v>15.8</v>
      </c>
      <c r="C16" s="33">
        <v>12.2</v>
      </c>
      <c r="D16" s="33">
        <v>11.8</v>
      </c>
      <c r="E16" s="33">
        <v>8.5</v>
      </c>
      <c r="F16" s="33">
        <v>12.7</v>
      </c>
      <c r="G16" s="33">
        <v>19</v>
      </c>
      <c r="H16" s="33">
        <v>16</v>
      </c>
      <c r="I16" s="33">
        <v>13</v>
      </c>
      <c r="J16" s="33">
        <v>2.8</v>
      </c>
      <c r="K16" s="33">
        <v>4.0999999999999996</v>
      </c>
      <c r="L16" s="33">
        <v>4.5</v>
      </c>
      <c r="M16" s="33">
        <v>7</v>
      </c>
      <c r="N16" s="33">
        <v>2</v>
      </c>
      <c r="O16" s="33">
        <v>4.2</v>
      </c>
      <c r="P16" s="33">
        <v>2</v>
      </c>
      <c r="Q16" s="33">
        <v>2.5</v>
      </c>
      <c r="S16" s="10">
        <v>15</v>
      </c>
      <c r="T16" s="35">
        <v>21.8</v>
      </c>
      <c r="U16" s="35">
        <v>10.199999999999999</v>
      </c>
      <c r="V16" s="35">
        <v>11.8</v>
      </c>
      <c r="W16" s="35">
        <v>7.2</v>
      </c>
      <c r="X16" s="35">
        <v>19.8</v>
      </c>
      <c r="Y16" s="35">
        <v>22.4</v>
      </c>
      <c r="Z16" s="35">
        <v>21.4</v>
      </c>
      <c r="AA16" s="35">
        <v>14</v>
      </c>
      <c r="AB16" s="35">
        <v>6.2</v>
      </c>
      <c r="AC16" s="35">
        <v>4.5</v>
      </c>
      <c r="AD16" s="35">
        <v>11.2</v>
      </c>
      <c r="AE16" s="35">
        <v>9.3000000000000007</v>
      </c>
      <c r="AF16" s="35">
        <v>5</v>
      </c>
      <c r="AG16" s="35">
        <v>7.4</v>
      </c>
      <c r="AH16" s="35">
        <v>7.5</v>
      </c>
      <c r="AI16" s="35">
        <v>10.199999999999999</v>
      </c>
    </row>
    <row r="17" spans="1:35" x14ac:dyDescent="0.3">
      <c r="A17">
        <v>16</v>
      </c>
      <c r="B17" s="33">
        <v>15</v>
      </c>
      <c r="C17" s="33">
        <v>13.8</v>
      </c>
      <c r="D17" s="33">
        <v>6</v>
      </c>
      <c r="E17" s="33">
        <v>8.4</v>
      </c>
      <c r="F17" s="33">
        <v>18</v>
      </c>
      <c r="G17" s="33">
        <v>19</v>
      </c>
      <c r="H17" s="33">
        <v>15.4</v>
      </c>
      <c r="I17" s="33">
        <v>10.5</v>
      </c>
      <c r="J17" s="33">
        <v>9.1999999999999993</v>
      </c>
      <c r="K17" s="33">
        <v>2.2999999999999998</v>
      </c>
      <c r="L17" s="33">
        <v>9.6999999999999993</v>
      </c>
      <c r="M17" s="33">
        <v>7.5</v>
      </c>
      <c r="N17" s="33">
        <v>8.6999999999999993</v>
      </c>
      <c r="O17" s="33">
        <v>5.0999999999999996</v>
      </c>
      <c r="P17" s="33">
        <v>5.5</v>
      </c>
      <c r="Q17" s="33">
        <v>3.5</v>
      </c>
      <c r="S17" s="10">
        <v>16</v>
      </c>
      <c r="T17" s="35">
        <v>17.8</v>
      </c>
      <c r="U17" s="35">
        <v>8.8000000000000007</v>
      </c>
      <c r="V17" s="35">
        <v>5.8</v>
      </c>
      <c r="W17" s="35">
        <v>7</v>
      </c>
      <c r="X17" s="35">
        <v>23.3</v>
      </c>
      <c r="Y17" s="35">
        <v>18.3</v>
      </c>
      <c r="Z17" s="35">
        <v>19.5</v>
      </c>
      <c r="AA17" s="35">
        <v>10.199999999999999</v>
      </c>
      <c r="AB17" s="35">
        <v>4.2</v>
      </c>
      <c r="AC17" s="35">
        <v>6.7</v>
      </c>
      <c r="AD17" s="35">
        <v>8.5</v>
      </c>
      <c r="AE17" s="35">
        <v>8.6999999999999993</v>
      </c>
      <c r="AF17" s="35">
        <v>7.7</v>
      </c>
      <c r="AG17" s="35">
        <v>7.5</v>
      </c>
      <c r="AH17" s="35">
        <v>2.7</v>
      </c>
      <c r="AI17" s="35">
        <v>7.6</v>
      </c>
    </row>
    <row r="18" spans="1:35" x14ac:dyDescent="0.3">
      <c r="A18">
        <v>17</v>
      </c>
      <c r="B18" s="33">
        <v>11.4</v>
      </c>
      <c r="C18" s="33">
        <v>9.5</v>
      </c>
      <c r="D18" s="33">
        <v>6.2</v>
      </c>
      <c r="E18" s="33">
        <v>3</v>
      </c>
      <c r="F18" s="33">
        <v>13</v>
      </c>
      <c r="G18" s="33">
        <v>9</v>
      </c>
      <c r="H18" s="33">
        <v>13</v>
      </c>
      <c r="I18" s="33">
        <v>12</v>
      </c>
      <c r="J18" s="33">
        <v>7.3</v>
      </c>
      <c r="K18" s="33">
        <v>9.8000000000000007</v>
      </c>
      <c r="L18" s="33">
        <v>5.0999999999999996</v>
      </c>
      <c r="M18" s="33">
        <v>5.5</v>
      </c>
      <c r="N18" s="33">
        <v>7.4</v>
      </c>
      <c r="O18" s="33">
        <v>8.3000000000000007</v>
      </c>
      <c r="P18" s="33">
        <v>3.7</v>
      </c>
      <c r="Q18" s="33">
        <v>4.7</v>
      </c>
      <c r="S18" s="10">
        <v>17</v>
      </c>
      <c r="T18" s="35">
        <v>12.6</v>
      </c>
      <c r="U18" s="35">
        <v>14</v>
      </c>
      <c r="V18" s="35">
        <v>8</v>
      </c>
      <c r="W18" s="35">
        <v>8.5</v>
      </c>
      <c r="X18" s="35">
        <v>11.8</v>
      </c>
      <c r="Y18" s="35">
        <v>21</v>
      </c>
      <c r="Z18" s="35">
        <v>14.4</v>
      </c>
      <c r="AA18" s="35">
        <v>15.3</v>
      </c>
      <c r="AB18" s="35">
        <v>4.0999999999999996</v>
      </c>
      <c r="AC18" s="35">
        <v>4.5</v>
      </c>
      <c r="AD18" s="35">
        <v>4.5</v>
      </c>
      <c r="AE18" s="35">
        <v>10.3</v>
      </c>
      <c r="AF18" s="35">
        <v>9.3000000000000007</v>
      </c>
      <c r="AG18" s="35">
        <v>10.7</v>
      </c>
      <c r="AH18" s="35">
        <v>4.4000000000000004</v>
      </c>
      <c r="AI18" s="35">
        <v>12.4</v>
      </c>
    </row>
    <row r="19" spans="1:35" x14ac:dyDescent="0.3">
      <c r="A19">
        <v>18</v>
      </c>
      <c r="B19" s="33">
        <v>12.9</v>
      </c>
      <c r="C19" s="33">
        <v>10.8</v>
      </c>
      <c r="D19" s="33">
        <v>4.5999999999999996</v>
      </c>
      <c r="E19" s="33">
        <v>3.5</v>
      </c>
      <c r="F19" s="33">
        <v>21.1</v>
      </c>
      <c r="G19" s="33">
        <v>14</v>
      </c>
      <c r="H19" s="33">
        <v>12.6</v>
      </c>
      <c r="I19" s="33">
        <v>8</v>
      </c>
      <c r="J19" s="33">
        <v>6.5</v>
      </c>
      <c r="K19" s="33">
        <v>1.8</v>
      </c>
      <c r="L19" s="33">
        <v>2</v>
      </c>
      <c r="M19" s="33">
        <v>1</v>
      </c>
      <c r="N19" s="33">
        <v>5.5</v>
      </c>
      <c r="O19" s="33">
        <v>2.4</v>
      </c>
      <c r="P19" s="33">
        <v>5.5</v>
      </c>
      <c r="Q19" s="33">
        <v>3</v>
      </c>
      <c r="S19" s="10">
        <v>18</v>
      </c>
      <c r="T19" s="35">
        <v>15.4</v>
      </c>
      <c r="U19" s="35">
        <v>10.1</v>
      </c>
      <c r="V19" s="35">
        <v>6.9</v>
      </c>
      <c r="W19" s="35">
        <v>13</v>
      </c>
      <c r="X19" s="35">
        <v>15.8</v>
      </c>
      <c r="Y19" s="35">
        <v>19.5</v>
      </c>
      <c r="Z19" s="35">
        <v>12</v>
      </c>
      <c r="AA19" s="35">
        <v>14.8</v>
      </c>
      <c r="AB19" s="35">
        <v>3.5</v>
      </c>
      <c r="AC19" s="35">
        <v>8.1999999999999993</v>
      </c>
      <c r="AD19" s="35">
        <v>6.7</v>
      </c>
      <c r="AE19" s="35">
        <v>8.5</v>
      </c>
      <c r="AF19" s="35">
        <v>11.5</v>
      </c>
      <c r="AG19" s="35">
        <v>12.2</v>
      </c>
      <c r="AH19" s="35">
        <v>6.3</v>
      </c>
      <c r="AI19" s="35">
        <v>9.1999999999999993</v>
      </c>
    </row>
    <row r="20" spans="1:35" x14ac:dyDescent="0.3">
      <c r="A20">
        <v>19</v>
      </c>
      <c r="B20" s="33">
        <v>7.4</v>
      </c>
      <c r="C20" s="33">
        <v>10.5</v>
      </c>
      <c r="D20" s="33">
        <v>7.8</v>
      </c>
      <c r="E20" s="33">
        <v>3.4</v>
      </c>
      <c r="F20" s="33">
        <v>28.3</v>
      </c>
      <c r="G20" s="33">
        <v>9</v>
      </c>
      <c r="H20" s="33">
        <v>7</v>
      </c>
      <c r="I20" s="33">
        <v>5.5</v>
      </c>
      <c r="J20" s="33">
        <v>1.9</v>
      </c>
      <c r="K20" s="33">
        <v>6.4</v>
      </c>
      <c r="L20" s="33">
        <v>4.5</v>
      </c>
      <c r="M20" s="33">
        <v>4.5</v>
      </c>
      <c r="N20" s="33">
        <v>3.3</v>
      </c>
      <c r="O20" s="33">
        <v>4.5</v>
      </c>
      <c r="P20" s="33">
        <v>1.3</v>
      </c>
      <c r="Q20" s="33">
        <v>4.0999999999999996</v>
      </c>
      <c r="S20" s="10">
        <v>19</v>
      </c>
      <c r="T20" s="35">
        <v>21</v>
      </c>
      <c r="U20" s="35">
        <v>10</v>
      </c>
      <c r="V20" s="35">
        <v>10.7</v>
      </c>
      <c r="W20" s="35">
        <v>7</v>
      </c>
      <c r="X20" s="35">
        <v>21.9</v>
      </c>
      <c r="Y20" s="35">
        <v>22.5</v>
      </c>
      <c r="Z20" s="35">
        <v>5.5</v>
      </c>
      <c r="AA20" s="35">
        <v>10.7</v>
      </c>
      <c r="AB20" s="35">
        <v>3.2</v>
      </c>
      <c r="AC20" s="35">
        <v>7.1</v>
      </c>
      <c r="AD20" s="35">
        <v>13.5</v>
      </c>
      <c r="AE20" s="35">
        <v>13.5</v>
      </c>
      <c r="AF20" s="35">
        <v>7.5</v>
      </c>
      <c r="AG20" s="35">
        <v>6.5</v>
      </c>
      <c r="AH20" s="35">
        <v>8.6</v>
      </c>
      <c r="AI20" s="35">
        <v>5.9</v>
      </c>
    </row>
    <row r="21" spans="1:35" x14ac:dyDescent="0.3">
      <c r="A21">
        <v>20</v>
      </c>
      <c r="B21" s="33">
        <v>13</v>
      </c>
      <c r="C21" s="33">
        <v>11.8</v>
      </c>
      <c r="D21" s="33">
        <v>5.6</v>
      </c>
      <c r="E21" s="33">
        <v>4.7</v>
      </c>
      <c r="F21" s="33">
        <v>25</v>
      </c>
      <c r="G21" s="33">
        <v>18</v>
      </c>
      <c r="H21" s="33">
        <v>18</v>
      </c>
      <c r="I21" s="33">
        <v>16</v>
      </c>
      <c r="J21" s="33">
        <v>4</v>
      </c>
      <c r="K21" s="33">
        <v>1.4</v>
      </c>
      <c r="L21" s="33">
        <v>9.1999999999999993</v>
      </c>
      <c r="M21" s="33">
        <v>2.5</v>
      </c>
      <c r="N21" s="33">
        <v>1.7</v>
      </c>
      <c r="O21" s="33">
        <v>6.4</v>
      </c>
      <c r="P21" s="33">
        <v>4.9000000000000004</v>
      </c>
      <c r="Q21" s="33">
        <v>2.6</v>
      </c>
      <c r="S21" s="10">
        <v>20</v>
      </c>
      <c r="T21" s="35">
        <v>7</v>
      </c>
      <c r="U21" s="35">
        <v>14.7</v>
      </c>
      <c r="V21" s="35">
        <v>9.3000000000000007</v>
      </c>
      <c r="W21" s="35">
        <v>5.3</v>
      </c>
      <c r="X21" s="35">
        <v>23.5</v>
      </c>
      <c r="Y21" s="35">
        <v>17.8</v>
      </c>
      <c r="Z21" s="35">
        <v>13</v>
      </c>
      <c r="AA21" s="35">
        <v>7.7</v>
      </c>
      <c r="AB21" s="35">
        <v>7.4</v>
      </c>
      <c r="AC21" s="35">
        <v>9.9</v>
      </c>
      <c r="AD21" s="35">
        <v>12.9</v>
      </c>
      <c r="AE21" s="35">
        <v>10.199999999999999</v>
      </c>
      <c r="AF21" s="35">
        <v>8.6999999999999993</v>
      </c>
      <c r="AG21" s="35">
        <v>13.5</v>
      </c>
      <c r="AH21" s="35">
        <v>7.6</v>
      </c>
      <c r="AI21" s="35">
        <v>8.5</v>
      </c>
    </row>
    <row r="22" spans="1:35" x14ac:dyDescent="0.3">
      <c r="A22">
        <v>21</v>
      </c>
      <c r="B22" s="34">
        <v>17.399999999999999</v>
      </c>
      <c r="C22" s="34">
        <v>17.5</v>
      </c>
      <c r="D22" s="34">
        <v>7</v>
      </c>
      <c r="E22" s="34">
        <v>9.6</v>
      </c>
      <c r="F22" s="34">
        <v>14</v>
      </c>
      <c r="G22" s="33">
        <v>11.5</v>
      </c>
      <c r="H22" s="34">
        <v>15.6</v>
      </c>
      <c r="I22" s="34">
        <v>16</v>
      </c>
      <c r="J22" s="34">
        <v>3.5</v>
      </c>
      <c r="K22" s="34">
        <v>7.6</v>
      </c>
      <c r="L22" s="34">
        <v>4.3</v>
      </c>
      <c r="M22" s="34">
        <v>6</v>
      </c>
      <c r="N22" s="34">
        <v>4.0999999999999996</v>
      </c>
      <c r="O22" s="34">
        <v>9.4</v>
      </c>
      <c r="P22" s="34">
        <v>2.8</v>
      </c>
      <c r="Q22" s="34">
        <v>3.4</v>
      </c>
      <c r="S22" s="10">
        <v>21</v>
      </c>
      <c r="T22" s="35">
        <v>8</v>
      </c>
      <c r="U22" s="35">
        <v>13.8</v>
      </c>
      <c r="V22" s="35">
        <v>10.3</v>
      </c>
      <c r="W22" s="35">
        <v>2.8</v>
      </c>
      <c r="X22" s="35">
        <v>19.2</v>
      </c>
      <c r="Y22" s="35">
        <v>14.5</v>
      </c>
      <c r="Z22" s="35">
        <v>12.5</v>
      </c>
      <c r="AA22" s="35">
        <v>14.9</v>
      </c>
      <c r="AB22" s="35">
        <v>6</v>
      </c>
      <c r="AC22" s="35">
        <v>6.6</v>
      </c>
      <c r="AD22" s="35">
        <v>10.4</v>
      </c>
      <c r="AE22" s="35">
        <v>10.3</v>
      </c>
      <c r="AF22" s="35">
        <v>12.8</v>
      </c>
      <c r="AG22" s="35">
        <v>4.5</v>
      </c>
      <c r="AH22" s="35">
        <v>12</v>
      </c>
      <c r="AI22" s="35">
        <v>11.6</v>
      </c>
    </row>
    <row r="23" spans="1:35" x14ac:dyDescent="0.3">
      <c r="A23">
        <v>22</v>
      </c>
      <c r="B23" s="34">
        <v>16.600000000000001</v>
      </c>
      <c r="C23" s="34">
        <v>11.5</v>
      </c>
      <c r="D23" s="34">
        <v>12.5</v>
      </c>
      <c r="E23" s="34">
        <v>2.9</v>
      </c>
      <c r="F23" s="34">
        <v>15.5</v>
      </c>
      <c r="G23" s="33">
        <v>10.6</v>
      </c>
      <c r="H23" s="34">
        <v>18</v>
      </c>
      <c r="I23" s="34">
        <v>17.100000000000001</v>
      </c>
      <c r="J23" s="34">
        <v>7.1</v>
      </c>
      <c r="K23" s="34">
        <v>9.3000000000000007</v>
      </c>
      <c r="L23" s="34">
        <v>6.5</v>
      </c>
      <c r="M23" s="34">
        <v>7</v>
      </c>
      <c r="N23" s="34">
        <v>7.3</v>
      </c>
      <c r="O23" s="34">
        <v>4.3</v>
      </c>
      <c r="P23" s="34">
        <v>3</v>
      </c>
      <c r="Q23" s="34">
        <v>5.5</v>
      </c>
      <c r="S23" s="10">
        <v>22</v>
      </c>
      <c r="T23" s="35">
        <v>8.9</v>
      </c>
      <c r="U23" s="35">
        <v>11</v>
      </c>
      <c r="V23" s="35">
        <v>11.3</v>
      </c>
      <c r="W23" s="35">
        <v>6.5</v>
      </c>
      <c r="X23" s="35">
        <v>12.8</v>
      </c>
      <c r="Y23" s="35">
        <v>19.5</v>
      </c>
      <c r="Z23" s="35">
        <v>5</v>
      </c>
      <c r="AA23" s="35">
        <v>12.5</v>
      </c>
      <c r="AB23" s="35">
        <v>4</v>
      </c>
      <c r="AC23" s="35">
        <v>10</v>
      </c>
      <c r="AD23" s="35">
        <v>8.4</v>
      </c>
      <c r="AE23" s="35">
        <v>8.3000000000000007</v>
      </c>
      <c r="AF23" s="35">
        <v>14</v>
      </c>
      <c r="AG23" s="35">
        <v>5.3</v>
      </c>
      <c r="AH23" s="35">
        <v>6.1</v>
      </c>
      <c r="AI23" s="35">
        <v>8</v>
      </c>
    </row>
    <row r="24" spans="1:35" x14ac:dyDescent="0.3">
      <c r="A24">
        <v>23</v>
      </c>
      <c r="B24" s="34">
        <v>15.4</v>
      </c>
      <c r="C24" s="34">
        <v>12.2</v>
      </c>
      <c r="D24" s="34">
        <v>11.8</v>
      </c>
      <c r="E24" s="34">
        <v>1.5</v>
      </c>
      <c r="F24" s="34">
        <v>13.8</v>
      </c>
      <c r="G24" s="33">
        <v>9.6999999999999993</v>
      </c>
      <c r="H24" s="34">
        <v>8.6999999999999993</v>
      </c>
      <c r="I24" s="34">
        <v>4.7</v>
      </c>
      <c r="J24" s="34">
        <v>1.7</v>
      </c>
      <c r="K24" s="34">
        <v>3</v>
      </c>
      <c r="L24" s="34">
        <v>1.5</v>
      </c>
      <c r="M24" s="34">
        <v>6.6</v>
      </c>
      <c r="N24" s="34">
        <v>8.6999999999999993</v>
      </c>
      <c r="O24" s="34">
        <v>6.3</v>
      </c>
      <c r="P24" s="34">
        <v>1.7</v>
      </c>
      <c r="Q24" s="34">
        <v>2.1</v>
      </c>
      <c r="S24" s="10">
        <v>23</v>
      </c>
      <c r="T24" s="36">
        <v>15.6</v>
      </c>
      <c r="U24" s="36">
        <v>13.9</v>
      </c>
      <c r="V24" s="36">
        <v>13.5</v>
      </c>
      <c r="W24" s="36">
        <v>4</v>
      </c>
      <c r="X24" s="36">
        <v>23.4</v>
      </c>
      <c r="Y24" s="36">
        <v>13.5</v>
      </c>
      <c r="Z24" s="36">
        <v>14.4</v>
      </c>
      <c r="AA24" s="36">
        <v>8.6999999999999993</v>
      </c>
      <c r="AB24" s="36">
        <v>7</v>
      </c>
      <c r="AC24" s="36">
        <v>9</v>
      </c>
      <c r="AD24" s="36">
        <v>7.5</v>
      </c>
      <c r="AE24" s="35">
        <v>13.4</v>
      </c>
      <c r="AF24" s="36">
        <v>8</v>
      </c>
      <c r="AG24" s="36">
        <v>8</v>
      </c>
      <c r="AH24" s="36">
        <v>10.5</v>
      </c>
      <c r="AI24" s="35">
        <v>9.8000000000000007</v>
      </c>
    </row>
    <row r="25" spans="1:35" x14ac:dyDescent="0.3">
      <c r="A25">
        <v>24</v>
      </c>
      <c r="B25" s="34">
        <v>12</v>
      </c>
      <c r="C25" s="34">
        <v>13.8</v>
      </c>
      <c r="D25" s="34">
        <v>12.4</v>
      </c>
      <c r="E25" s="34">
        <v>9.6999999999999993</v>
      </c>
      <c r="F25" s="34">
        <v>13.7</v>
      </c>
      <c r="G25" s="33">
        <v>8.8000000000000007</v>
      </c>
      <c r="H25" s="34">
        <v>14.5</v>
      </c>
      <c r="I25" s="34">
        <v>4.4000000000000004</v>
      </c>
      <c r="J25" s="34">
        <v>6.5</v>
      </c>
      <c r="K25" s="34">
        <v>4.3</v>
      </c>
      <c r="L25" s="34">
        <v>7.8</v>
      </c>
      <c r="M25" s="34">
        <v>9.1</v>
      </c>
      <c r="N25" s="34">
        <v>5.2</v>
      </c>
      <c r="O25" s="34">
        <v>3.4</v>
      </c>
      <c r="P25" s="34">
        <v>2</v>
      </c>
      <c r="Q25" s="34">
        <v>3.1</v>
      </c>
      <c r="S25" s="10">
        <v>24</v>
      </c>
      <c r="T25" s="36">
        <v>21</v>
      </c>
      <c r="U25" s="36">
        <v>7.1</v>
      </c>
      <c r="V25" s="36">
        <v>9.5</v>
      </c>
      <c r="W25" s="36">
        <v>13.8</v>
      </c>
      <c r="X25" s="36">
        <v>16.5</v>
      </c>
      <c r="Y25" s="36">
        <v>22.6</v>
      </c>
      <c r="Z25" s="36">
        <v>17.399999999999999</v>
      </c>
      <c r="AA25" s="36">
        <v>16.8</v>
      </c>
      <c r="AB25" s="36">
        <v>8.5</v>
      </c>
      <c r="AC25" s="36">
        <v>8.6999999999999993</v>
      </c>
      <c r="AD25" s="36">
        <v>5.5</v>
      </c>
      <c r="AE25" s="35">
        <v>8.4</v>
      </c>
      <c r="AF25" s="36">
        <v>10</v>
      </c>
      <c r="AG25" s="36">
        <v>7</v>
      </c>
      <c r="AH25" s="36">
        <v>8.1</v>
      </c>
      <c r="AI25" s="36">
        <v>6.5</v>
      </c>
    </row>
    <row r="26" spans="1:35" x14ac:dyDescent="0.3">
      <c r="A26">
        <v>25</v>
      </c>
      <c r="B26" s="34">
        <v>13.3</v>
      </c>
      <c r="C26" s="34">
        <v>9.5</v>
      </c>
      <c r="D26" s="34">
        <v>9.8000000000000007</v>
      </c>
      <c r="E26" s="34">
        <v>6.5</v>
      </c>
      <c r="F26" s="34">
        <v>12.5</v>
      </c>
      <c r="G26" s="33">
        <v>8</v>
      </c>
      <c r="H26" s="34">
        <v>14.7</v>
      </c>
      <c r="I26" s="34">
        <v>10.4</v>
      </c>
      <c r="J26" s="34">
        <v>2.5</v>
      </c>
      <c r="K26" s="34">
        <v>3.4</v>
      </c>
      <c r="L26" s="34">
        <v>3.7</v>
      </c>
      <c r="M26" s="34">
        <v>2.6</v>
      </c>
      <c r="N26" s="34">
        <v>4.7</v>
      </c>
      <c r="O26" s="34">
        <v>10.5</v>
      </c>
      <c r="P26" s="34">
        <v>4.5</v>
      </c>
      <c r="Q26" s="34">
        <v>1.2</v>
      </c>
      <c r="S26" s="10">
        <v>25</v>
      </c>
      <c r="T26" s="36">
        <v>19.8</v>
      </c>
      <c r="U26" s="36">
        <v>5.8</v>
      </c>
      <c r="V26" s="36">
        <v>12.5</v>
      </c>
      <c r="W26" s="36">
        <v>3.5</v>
      </c>
      <c r="X26" s="36">
        <v>21.7</v>
      </c>
      <c r="Y26" s="36">
        <v>19.399999999999999</v>
      </c>
      <c r="Z26" s="36">
        <v>19</v>
      </c>
      <c r="AA26" s="36">
        <v>6.9</v>
      </c>
      <c r="AB26" s="36">
        <v>4.7</v>
      </c>
      <c r="AC26" s="36">
        <v>4.5</v>
      </c>
      <c r="AD26" s="36">
        <v>6.2</v>
      </c>
      <c r="AE26" s="35">
        <v>11.2</v>
      </c>
      <c r="AF26" s="36">
        <v>8</v>
      </c>
      <c r="AG26" s="36">
        <v>9.5</v>
      </c>
      <c r="AH26" s="36">
        <v>7.5</v>
      </c>
      <c r="AI26" s="36">
        <v>7.6</v>
      </c>
    </row>
    <row r="27" spans="1:35" x14ac:dyDescent="0.3">
      <c r="A27">
        <v>26</v>
      </c>
      <c r="B27" s="34">
        <v>15.8</v>
      </c>
      <c r="C27" s="34">
        <v>10.8</v>
      </c>
      <c r="D27" s="34">
        <v>10.4</v>
      </c>
      <c r="E27" s="34">
        <v>7.5</v>
      </c>
      <c r="F27" s="34">
        <v>12</v>
      </c>
      <c r="G27" s="33">
        <v>7.1</v>
      </c>
      <c r="H27" s="34">
        <v>10.3</v>
      </c>
      <c r="I27" s="34">
        <v>7.8</v>
      </c>
      <c r="J27" s="34">
        <v>1.8</v>
      </c>
      <c r="K27" s="34">
        <v>5.4</v>
      </c>
      <c r="L27" s="34">
        <v>4.0999999999999996</v>
      </c>
      <c r="M27" s="34">
        <v>1.5</v>
      </c>
      <c r="N27" s="34">
        <v>1.5</v>
      </c>
      <c r="O27" s="34">
        <v>5.6</v>
      </c>
      <c r="P27" s="34">
        <v>6.7</v>
      </c>
      <c r="Q27" s="34">
        <v>4.8</v>
      </c>
      <c r="S27" s="10">
        <v>26</v>
      </c>
      <c r="T27" s="36">
        <v>13.6</v>
      </c>
      <c r="U27" s="36">
        <v>10.8</v>
      </c>
      <c r="V27" s="36">
        <v>11.8</v>
      </c>
      <c r="W27" s="36">
        <v>12.3</v>
      </c>
      <c r="X27" s="36">
        <v>24.4</v>
      </c>
      <c r="Y27" s="36">
        <v>17.8</v>
      </c>
      <c r="Z27" s="36">
        <v>18.8</v>
      </c>
      <c r="AA27" s="36">
        <v>7.9</v>
      </c>
      <c r="AB27" s="36">
        <v>3.8</v>
      </c>
      <c r="AC27" s="36">
        <v>8.5</v>
      </c>
      <c r="AD27" s="36">
        <v>9</v>
      </c>
      <c r="AE27" s="35">
        <v>12.5</v>
      </c>
      <c r="AF27" s="36">
        <v>7</v>
      </c>
      <c r="AG27" s="36">
        <v>4.9000000000000004</v>
      </c>
      <c r="AH27" s="36">
        <v>6.5</v>
      </c>
      <c r="AI27" s="36">
        <v>8.4</v>
      </c>
    </row>
    <row r="28" spans="1:35" x14ac:dyDescent="0.3">
      <c r="A28">
        <v>27</v>
      </c>
      <c r="B28" s="34">
        <v>10.5</v>
      </c>
      <c r="C28" s="34">
        <v>10.5</v>
      </c>
      <c r="D28" s="34">
        <v>8</v>
      </c>
      <c r="E28" s="34">
        <v>8.5</v>
      </c>
      <c r="F28" s="34">
        <v>16.3</v>
      </c>
      <c r="G28" s="33">
        <v>6.2</v>
      </c>
      <c r="H28" s="34">
        <v>17</v>
      </c>
      <c r="I28" s="34">
        <v>6.7</v>
      </c>
      <c r="J28" s="34">
        <v>7.2</v>
      </c>
      <c r="K28" s="34">
        <v>1.1000000000000001</v>
      </c>
      <c r="L28" s="34">
        <v>6.6</v>
      </c>
      <c r="M28" s="34">
        <v>4.3</v>
      </c>
      <c r="N28" s="34">
        <v>4</v>
      </c>
      <c r="O28" s="34">
        <v>4.5</v>
      </c>
      <c r="P28" s="34">
        <v>3.5</v>
      </c>
      <c r="Q28" s="34">
        <v>1.5</v>
      </c>
      <c r="S28" s="10">
        <v>27</v>
      </c>
      <c r="T28" s="36">
        <v>15.4</v>
      </c>
      <c r="U28" s="36">
        <v>5.5</v>
      </c>
      <c r="V28" s="36">
        <v>12.2</v>
      </c>
      <c r="W28" s="36">
        <v>7.7</v>
      </c>
      <c r="X28" s="36">
        <v>18.3</v>
      </c>
      <c r="Y28" s="36">
        <v>12</v>
      </c>
      <c r="Z28" s="36">
        <v>15.4</v>
      </c>
      <c r="AA28" s="36">
        <v>14.5</v>
      </c>
      <c r="AB28" s="36">
        <v>4</v>
      </c>
      <c r="AC28" s="36">
        <v>7.5</v>
      </c>
      <c r="AD28" s="36">
        <v>11.7</v>
      </c>
      <c r="AE28" s="35">
        <v>11</v>
      </c>
      <c r="AF28" s="36">
        <v>4.5999999999999996</v>
      </c>
      <c r="AG28" s="36">
        <v>6</v>
      </c>
      <c r="AH28" s="36">
        <v>2.2999999999999998</v>
      </c>
      <c r="AI28" s="36">
        <v>6.5</v>
      </c>
    </row>
    <row r="29" spans="1:35" x14ac:dyDescent="0.3">
      <c r="A29">
        <v>28</v>
      </c>
      <c r="B29" s="34">
        <v>11.4</v>
      </c>
      <c r="C29" s="34">
        <v>7.4</v>
      </c>
      <c r="D29" s="34">
        <v>9.5</v>
      </c>
      <c r="E29" s="34">
        <v>8.4</v>
      </c>
      <c r="F29" s="34">
        <v>15.2</v>
      </c>
      <c r="G29" s="33">
        <v>8.9</v>
      </c>
      <c r="H29" s="34">
        <v>8.3000000000000007</v>
      </c>
      <c r="I29" s="34">
        <v>12.3</v>
      </c>
      <c r="J29" s="34">
        <v>1.5</v>
      </c>
      <c r="K29" s="34">
        <v>7.9</v>
      </c>
      <c r="L29" s="34">
        <v>5.4</v>
      </c>
      <c r="M29" s="34">
        <v>2</v>
      </c>
      <c r="N29" s="34">
        <v>9.1999999999999993</v>
      </c>
      <c r="O29" s="34">
        <v>6.7</v>
      </c>
      <c r="P29" s="34">
        <v>1.3</v>
      </c>
      <c r="Q29" s="34">
        <v>3.7</v>
      </c>
      <c r="S29" s="10">
        <v>28</v>
      </c>
      <c r="T29" s="36">
        <v>21.9</v>
      </c>
      <c r="U29" s="36">
        <v>14.7</v>
      </c>
      <c r="V29" s="36">
        <v>4.5999999999999996</v>
      </c>
      <c r="W29" s="36">
        <v>3.1</v>
      </c>
      <c r="X29" s="36">
        <v>21</v>
      </c>
      <c r="Y29" s="36">
        <v>16.5</v>
      </c>
      <c r="Z29" s="36">
        <v>8.8000000000000007</v>
      </c>
      <c r="AA29" s="36">
        <v>10.199999999999999</v>
      </c>
      <c r="AB29" s="36">
        <v>10.5</v>
      </c>
      <c r="AC29" s="36">
        <v>3.5</v>
      </c>
      <c r="AD29" s="36">
        <v>6.4</v>
      </c>
      <c r="AE29" s="35">
        <v>7.7</v>
      </c>
      <c r="AF29" s="36">
        <v>10.3</v>
      </c>
      <c r="AG29" s="36">
        <v>11</v>
      </c>
      <c r="AH29" s="36">
        <v>4.8</v>
      </c>
      <c r="AI29" s="36">
        <v>9.6</v>
      </c>
    </row>
    <row r="30" spans="1:35" x14ac:dyDescent="0.3">
      <c r="A30">
        <v>29</v>
      </c>
      <c r="B30" s="34">
        <v>17.399999999999999</v>
      </c>
      <c r="C30" s="34">
        <v>8.4</v>
      </c>
      <c r="D30" s="34">
        <v>6.8</v>
      </c>
      <c r="E30" s="34">
        <v>3.7</v>
      </c>
      <c r="F30" s="34">
        <v>25</v>
      </c>
      <c r="G30" s="33">
        <v>10.4</v>
      </c>
      <c r="H30" s="34">
        <v>14.6</v>
      </c>
      <c r="I30" s="34">
        <v>18.399999999999999</v>
      </c>
      <c r="J30" s="34">
        <v>5.0999999999999996</v>
      </c>
      <c r="K30" s="34">
        <v>5.6</v>
      </c>
      <c r="L30" s="34">
        <v>1.8</v>
      </c>
      <c r="M30" s="34">
        <v>7.8</v>
      </c>
      <c r="N30" s="34">
        <v>3.5</v>
      </c>
      <c r="O30" s="34">
        <v>5.4</v>
      </c>
      <c r="P30" s="34">
        <v>4.2</v>
      </c>
      <c r="Q30" s="34">
        <v>3.4</v>
      </c>
      <c r="S30" s="10">
        <v>29</v>
      </c>
      <c r="T30" s="35">
        <v>17.399999999999999</v>
      </c>
      <c r="U30" s="35">
        <v>9.6</v>
      </c>
      <c r="V30" s="35">
        <v>13.4</v>
      </c>
      <c r="W30" s="35">
        <v>6.2</v>
      </c>
      <c r="X30" s="35">
        <v>16.600000000000001</v>
      </c>
      <c r="Y30" s="35">
        <v>14.7</v>
      </c>
      <c r="Z30" s="35">
        <v>15.5</v>
      </c>
      <c r="AA30" s="35">
        <v>14.3</v>
      </c>
      <c r="AB30" s="35">
        <v>5</v>
      </c>
      <c r="AC30" s="35">
        <v>4.5999999999999996</v>
      </c>
      <c r="AD30" s="35">
        <v>4.5</v>
      </c>
      <c r="AE30" s="35">
        <v>10.8</v>
      </c>
      <c r="AF30" s="37">
        <v>8.6</v>
      </c>
      <c r="AG30" s="35">
        <v>8</v>
      </c>
      <c r="AH30" s="35">
        <v>7.8</v>
      </c>
      <c r="AI30" s="35">
        <v>5.4</v>
      </c>
    </row>
    <row r="31" spans="1:35" x14ac:dyDescent="0.3">
      <c r="A31">
        <v>30</v>
      </c>
      <c r="B31" s="34">
        <v>7.8</v>
      </c>
      <c r="C31" s="34">
        <v>15.8</v>
      </c>
      <c r="D31" s="34">
        <v>5.4</v>
      </c>
      <c r="E31" s="34">
        <v>2.7</v>
      </c>
      <c r="F31" s="34">
        <v>11.5</v>
      </c>
      <c r="G31" s="33">
        <v>10.3</v>
      </c>
      <c r="H31" s="34">
        <v>9.6999999999999993</v>
      </c>
      <c r="I31" s="34">
        <v>15</v>
      </c>
      <c r="J31" s="34">
        <v>2.4</v>
      </c>
      <c r="K31" s="34">
        <v>1.4</v>
      </c>
      <c r="L31" s="34">
        <v>6.4</v>
      </c>
      <c r="M31" s="34">
        <v>2.2999999999999998</v>
      </c>
      <c r="N31" s="34">
        <v>5.6</v>
      </c>
      <c r="O31" s="34">
        <v>4.8</v>
      </c>
      <c r="P31" s="34">
        <v>3.7</v>
      </c>
      <c r="Q31" s="34">
        <v>5.8</v>
      </c>
      <c r="S31" s="10">
        <v>30</v>
      </c>
      <c r="T31" s="35">
        <v>15.6</v>
      </c>
      <c r="U31" s="35">
        <v>7.7</v>
      </c>
      <c r="V31" s="35">
        <v>7.7</v>
      </c>
      <c r="W31" s="35">
        <v>8.6</v>
      </c>
      <c r="X31" s="35">
        <v>14.5</v>
      </c>
      <c r="Y31" s="35">
        <v>19.7</v>
      </c>
      <c r="Z31" s="35">
        <v>17.399999999999999</v>
      </c>
      <c r="AA31" s="35">
        <v>7.8</v>
      </c>
      <c r="AB31" s="35">
        <v>7.6</v>
      </c>
      <c r="AC31" s="35">
        <v>3.1</v>
      </c>
      <c r="AD31" s="35">
        <v>8.6999999999999993</v>
      </c>
      <c r="AE31" s="35">
        <v>7.5</v>
      </c>
      <c r="AF31" s="37">
        <v>8.6999999999999993</v>
      </c>
      <c r="AG31" s="35">
        <v>7.7</v>
      </c>
      <c r="AH31" s="35">
        <v>4.5</v>
      </c>
      <c r="AI31" s="35">
        <v>8.5</v>
      </c>
    </row>
    <row r="32" spans="1:35" x14ac:dyDescent="0.3">
      <c r="A32" t="s">
        <v>29</v>
      </c>
      <c r="B32" s="3">
        <f>AVERAGE(B2:B31)</f>
        <v>13.696666666666665</v>
      </c>
      <c r="C32" s="3">
        <f t="shared" ref="C32:Q32" si="0">AVERAGE(C2:C31)</f>
        <v>12.05</v>
      </c>
      <c r="D32" s="3">
        <f t="shared" si="0"/>
        <v>7.6000000000000023</v>
      </c>
      <c r="E32" s="3">
        <f t="shared" si="0"/>
        <v>6.08</v>
      </c>
      <c r="F32" s="3">
        <f t="shared" si="0"/>
        <v>16.383333333333333</v>
      </c>
      <c r="G32" s="3">
        <f t="shared" si="0"/>
        <v>13.183333333333334</v>
      </c>
      <c r="H32" s="3">
        <f t="shared" si="0"/>
        <v>14.053333333333335</v>
      </c>
      <c r="I32" s="3">
        <f>AVERAGE(I2:I31)</f>
        <v>10.426666666666666</v>
      </c>
      <c r="J32" s="3">
        <f t="shared" si="0"/>
        <v>4.2266666666666666</v>
      </c>
      <c r="K32" s="3">
        <f t="shared" si="0"/>
        <v>5.3466666666666676</v>
      </c>
      <c r="L32" s="3">
        <f t="shared" si="0"/>
        <v>5.3133333333333326</v>
      </c>
      <c r="M32" s="3">
        <f t="shared" si="0"/>
        <v>4.4899999999999993</v>
      </c>
      <c r="N32" s="3">
        <f t="shared" si="0"/>
        <v>5.003333333333333</v>
      </c>
      <c r="O32" s="3">
        <f t="shared" si="0"/>
        <v>5.4700000000000006</v>
      </c>
      <c r="P32" s="3">
        <f t="shared" si="0"/>
        <v>4.2833333333333332</v>
      </c>
      <c r="Q32" s="3">
        <f t="shared" si="0"/>
        <v>4.496666666666667</v>
      </c>
      <c r="S32" s="10" t="s">
        <v>29</v>
      </c>
      <c r="T32" s="11">
        <v>15.4</v>
      </c>
      <c r="U32" s="11">
        <v>10</v>
      </c>
      <c r="V32" s="11">
        <v>9.8000000000000007</v>
      </c>
      <c r="W32" s="11">
        <v>7.3</v>
      </c>
      <c r="X32" s="11">
        <v>19.7</v>
      </c>
      <c r="Y32" s="11">
        <v>17.5</v>
      </c>
      <c r="Z32" s="11">
        <v>15.3</v>
      </c>
      <c r="AA32" s="11">
        <v>12.3</v>
      </c>
      <c r="AB32" s="11">
        <v>5.7</v>
      </c>
      <c r="AC32" s="11">
        <v>6.2</v>
      </c>
      <c r="AD32" s="11">
        <v>7.8</v>
      </c>
      <c r="AE32" s="11">
        <v>8.6999999999999993</v>
      </c>
      <c r="AF32" s="11">
        <v>7.7</v>
      </c>
      <c r="AG32" s="11">
        <v>7.5</v>
      </c>
      <c r="AH32" s="11">
        <v>6.7</v>
      </c>
      <c r="AI32" s="11">
        <v>8.3000000000000007</v>
      </c>
    </row>
    <row r="33" spans="1:35" x14ac:dyDescent="0.3">
      <c r="A33" t="s">
        <v>16</v>
      </c>
      <c r="B33" s="4">
        <f>STDEV(B2:B31)</f>
        <v>2.7443337654323332</v>
      </c>
      <c r="C33" s="4">
        <f t="shared" ref="C33:P33" si="1">STDEV(C2:C31)</f>
        <v>2.2892176046368666</v>
      </c>
      <c r="D33" s="4">
        <f t="shared" si="1"/>
        <v>2.7014683108418538</v>
      </c>
      <c r="E33" s="4">
        <f t="shared" si="1"/>
        <v>2.3708575489137638</v>
      </c>
      <c r="F33" s="4">
        <f t="shared" si="1"/>
        <v>4.301169314414901</v>
      </c>
      <c r="G33" s="4">
        <f t="shared" si="1"/>
        <v>4.3169340439981072</v>
      </c>
      <c r="H33" s="4">
        <f t="shared" si="1"/>
        <v>3.6339143266363982</v>
      </c>
      <c r="I33" s="4">
        <f t="shared" si="1"/>
        <v>4.8252877944067345</v>
      </c>
      <c r="J33" s="4">
        <f t="shared" si="1"/>
        <v>2.5348513298353046</v>
      </c>
      <c r="K33" s="4">
        <f t="shared" si="1"/>
        <v>2.8618457190317259</v>
      </c>
      <c r="L33" s="4">
        <f t="shared" si="1"/>
        <v>2.5361841189191057</v>
      </c>
      <c r="M33" s="4">
        <f t="shared" si="1"/>
        <v>2.9059214219150578</v>
      </c>
      <c r="N33" s="4">
        <f t="shared" si="1"/>
        <v>2.3868148351875265</v>
      </c>
      <c r="O33" s="4">
        <f t="shared" si="1"/>
        <v>2.1668585237779032</v>
      </c>
      <c r="P33" s="4">
        <f t="shared" si="1"/>
        <v>2.0688299764031766</v>
      </c>
      <c r="Q33" s="4">
        <f>STDEV(Q2:Q31)</f>
        <v>2.038674913344166</v>
      </c>
      <c r="S33" s="10" t="s">
        <v>16</v>
      </c>
      <c r="T33" s="12">
        <v>4</v>
      </c>
      <c r="U33" s="12">
        <v>3</v>
      </c>
      <c r="V33" s="12">
        <v>2.7</v>
      </c>
      <c r="W33" s="12">
        <v>3.2</v>
      </c>
      <c r="X33" s="12">
        <v>3.8</v>
      </c>
      <c r="Y33" s="12">
        <v>3.8</v>
      </c>
      <c r="Z33" s="12">
        <v>4.3</v>
      </c>
      <c r="AA33" s="12">
        <v>3.4</v>
      </c>
      <c r="AB33" s="12">
        <v>2.1</v>
      </c>
      <c r="AC33" s="12">
        <v>2.2999999999999998</v>
      </c>
      <c r="AD33" s="12">
        <v>2.4</v>
      </c>
      <c r="AE33" s="12">
        <v>2.7</v>
      </c>
      <c r="AF33" s="12">
        <v>2.5</v>
      </c>
      <c r="AG33" s="12">
        <v>2.5</v>
      </c>
      <c r="AH33" s="12">
        <v>2.4</v>
      </c>
      <c r="AI33" s="12">
        <v>2</v>
      </c>
    </row>
    <row r="34" spans="1:35" x14ac:dyDescent="0.3">
      <c r="A34" s="28"/>
      <c r="B34" s="22"/>
      <c r="C34" s="22"/>
      <c r="D34" s="22"/>
      <c r="E34" s="22"/>
      <c r="F34" s="22"/>
      <c r="G34" s="29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8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30"/>
      <c r="AF34" s="22"/>
      <c r="AG34" s="22"/>
      <c r="AH34" s="22"/>
      <c r="AI34" s="22"/>
    </row>
    <row r="36" spans="1:35" x14ac:dyDescent="0.3">
      <c r="C36" s="14"/>
      <c r="D36" s="15">
        <v>0</v>
      </c>
      <c r="E36" s="15">
        <v>50</v>
      </c>
      <c r="F36" s="15">
        <v>100</v>
      </c>
      <c r="G36" s="15">
        <v>200</v>
      </c>
      <c r="U36" s="14"/>
      <c r="V36" s="15">
        <v>0</v>
      </c>
      <c r="W36" s="15">
        <v>50</v>
      </c>
      <c r="X36" s="15">
        <v>100</v>
      </c>
      <c r="Y36" s="15">
        <v>200</v>
      </c>
    </row>
    <row r="37" spans="1:35" x14ac:dyDescent="0.3">
      <c r="C37" s="14" t="s">
        <v>17</v>
      </c>
      <c r="D37" s="16">
        <f>B32</f>
        <v>13.696666666666665</v>
      </c>
      <c r="E37" s="16">
        <f t="shared" ref="E37:G37" si="2">C32</f>
        <v>12.05</v>
      </c>
      <c r="F37" s="16">
        <f t="shared" si="2"/>
        <v>7.6000000000000023</v>
      </c>
      <c r="G37" s="16">
        <f t="shared" si="2"/>
        <v>6.08</v>
      </c>
      <c r="U37" s="14" t="s">
        <v>17</v>
      </c>
      <c r="V37" s="16">
        <f>T32</f>
        <v>15.4</v>
      </c>
      <c r="W37" s="16">
        <f t="shared" ref="W37:Y37" si="3">U32</f>
        <v>10</v>
      </c>
      <c r="X37" s="16">
        <f t="shared" si="3"/>
        <v>9.8000000000000007</v>
      </c>
      <c r="Y37" s="16">
        <f t="shared" si="3"/>
        <v>7.3</v>
      </c>
    </row>
    <row r="38" spans="1:35" x14ac:dyDescent="0.3">
      <c r="C38" s="17" t="s">
        <v>18</v>
      </c>
      <c r="D38" s="16">
        <f>F32</f>
        <v>16.383333333333333</v>
      </c>
      <c r="E38" s="16">
        <f t="shared" ref="E38:G38" si="4">G32</f>
        <v>13.183333333333334</v>
      </c>
      <c r="F38" s="16">
        <f t="shared" si="4"/>
        <v>14.053333333333335</v>
      </c>
      <c r="G38" s="16">
        <f t="shared" si="4"/>
        <v>10.426666666666666</v>
      </c>
      <c r="U38" s="17" t="s">
        <v>18</v>
      </c>
      <c r="V38" s="16">
        <f>X32</f>
        <v>19.7</v>
      </c>
      <c r="W38" s="16">
        <f t="shared" ref="W38:Y38" si="5">Y32</f>
        <v>17.5</v>
      </c>
      <c r="X38" s="16">
        <f t="shared" si="5"/>
        <v>15.3</v>
      </c>
      <c r="Y38" s="16">
        <f t="shared" si="5"/>
        <v>12.3</v>
      </c>
    </row>
    <row r="39" spans="1:35" x14ac:dyDescent="0.3">
      <c r="C39" s="14" t="s">
        <v>19</v>
      </c>
      <c r="D39" s="16">
        <f>J32</f>
        <v>4.2266666666666666</v>
      </c>
      <c r="E39" s="16">
        <f t="shared" ref="E39:G39" si="6">K32</f>
        <v>5.3466666666666676</v>
      </c>
      <c r="F39" s="16">
        <f t="shared" si="6"/>
        <v>5.3133333333333326</v>
      </c>
      <c r="G39" s="16">
        <f t="shared" si="6"/>
        <v>4.4899999999999993</v>
      </c>
      <c r="U39" s="14" t="s">
        <v>19</v>
      </c>
      <c r="V39" s="16">
        <f>AB32</f>
        <v>5.7</v>
      </c>
      <c r="W39" s="16">
        <f t="shared" ref="W39:Y39" si="7">AC32</f>
        <v>6.2</v>
      </c>
      <c r="X39" s="16">
        <f t="shared" si="7"/>
        <v>7.8</v>
      </c>
      <c r="Y39" s="16">
        <f t="shared" si="7"/>
        <v>8.6999999999999993</v>
      </c>
    </row>
    <row r="40" spans="1:35" x14ac:dyDescent="0.3">
      <c r="C40" s="14" t="s">
        <v>20</v>
      </c>
      <c r="D40" s="16">
        <f>N32</f>
        <v>5.003333333333333</v>
      </c>
      <c r="E40" s="16">
        <f t="shared" ref="E40:G40" si="8">O32</f>
        <v>5.4700000000000006</v>
      </c>
      <c r="F40" s="16">
        <f t="shared" si="8"/>
        <v>4.2833333333333332</v>
      </c>
      <c r="G40" s="16">
        <f t="shared" si="8"/>
        <v>4.496666666666667</v>
      </c>
      <c r="U40" s="14" t="s">
        <v>20</v>
      </c>
      <c r="V40" s="16">
        <f>AF32</f>
        <v>7.7</v>
      </c>
      <c r="W40" s="16">
        <f t="shared" ref="W40:Y40" si="9">AG32</f>
        <v>7.5</v>
      </c>
      <c r="X40" s="16">
        <f t="shared" si="9"/>
        <v>6.7</v>
      </c>
      <c r="Y40" s="16">
        <f t="shared" si="9"/>
        <v>8.3000000000000007</v>
      </c>
    </row>
    <row r="41" spans="1:35" x14ac:dyDescent="0.3">
      <c r="D41" s="18">
        <f>B33</f>
        <v>2.7443337654323332</v>
      </c>
      <c r="E41" s="18">
        <f t="shared" ref="E41:G41" si="10">C33</f>
        <v>2.2892176046368666</v>
      </c>
      <c r="F41" s="18">
        <f t="shared" si="10"/>
        <v>2.7014683108418538</v>
      </c>
      <c r="G41" s="18">
        <f t="shared" si="10"/>
        <v>2.3708575489137638</v>
      </c>
      <c r="V41" s="18">
        <f>T33</f>
        <v>4</v>
      </c>
      <c r="W41" s="18">
        <f t="shared" ref="W41:Y41" si="11">U33</f>
        <v>3</v>
      </c>
      <c r="X41" s="18">
        <f t="shared" si="11"/>
        <v>2.7</v>
      </c>
      <c r="Y41" s="18">
        <f t="shared" si="11"/>
        <v>3.2</v>
      </c>
    </row>
    <row r="42" spans="1:35" x14ac:dyDescent="0.3">
      <c r="D42" s="18">
        <f>F33</f>
        <v>4.301169314414901</v>
      </c>
      <c r="E42" s="18">
        <f t="shared" ref="E42:G42" si="12">G33</f>
        <v>4.3169340439981072</v>
      </c>
      <c r="F42" s="18">
        <f t="shared" si="12"/>
        <v>3.6339143266363982</v>
      </c>
      <c r="G42" s="18">
        <f t="shared" si="12"/>
        <v>4.8252877944067345</v>
      </c>
      <c r="V42" s="18">
        <f>X33</f>
        <v>3.8</v>
      </c>
      <c r="W42" s="18">
        <f t="shared" ref="W42:Y42" si="13">Y33</f>
        <v>3.8</v>
      </c>
      <c r="X42" s="18">
        <f t="shared" si="13"/>
        <v>4.3</v>
      </c>
      <c r="Y42" s="18">
        <f t="shared" si="13"/>
        <v>3.4</v>
      </c>
    </row>
    <row r="43" spans="1:35" x14ac:dyDescent="0.3">
      <c r="D43" s="4">
        <f>J33</f>
        <v>2.5348513298353046</v>
      </c>
      <c r="E43" s="4">
        <f t="shared" ref="E43:G43" si="14">K33</f>
        <v>2.8618457190317259</v>
      </c>
      <c r="F43" s="4">
        <f t="shared" si="14"/>
        <v>2.5361841189191057</v>
      </c>
      <c r="G43" s="4">
        <f t="shared" si="14"/>
        <v>2.9059214219150578</v>
      </c>
      <c r="V43" s="4">
        <f>AB33</f>
        <v>2.1</v>
      </c>
      <c r="W43" s="4">
        <f t="shared" ref="W43:Y43" si="15">AC33</f>
        <v>2.2999999999999998</v>
      </c>
      <c r="X43" s="4">
        <f t="shared" si="15"/>
        <v>2.4</v>
      </c>
      <c r="Y43" s="4">
        <f t="shared" si="15"/>
        <v>2.7</v>
      </c>
    </row>
    <row r="44" spans="1:35" x14ac:dyDescent="0.3">
      <c r="D44" s="4">
        <f>N33</f>
        <v>2.3868148351875265</v>
      </c>
      <c r="E44" s="4">
        <f t="shared" ref="E44:G44" si="16">O33</f>
        <v>2.1668585237779032</v>
      </c>
      <c r="F44" s="4">
        <f t="shared" si="16"/>
        <v>2.0688299764031766</v>
      </c>
      <c r="G44" s="4">
        <f t="shared" si="16"/>
        <v>2.038674913344166</v>
      </c>
      <c r="V44" s="4">
        <f>AF33</f>
        <v>2.5</v>
      </c>
      <c r="W44" s="4">
        <f t="shared" ref="W44:Y44" si="17">AG33</f>
        <v>2.5</v>
      </c>
      <c r="X44" s="4">
        <f t="shared" si="17"/>
        <v>2.4</v>
      </c>
      <c r="Y44" s="4">
        <f t="shared" si="17"/>
        <v>2</v>
      </c>
    </row>
    <row r="58" spans="1:36" x14ac:dyDescent="0.3">
      <c r="A58" s="19" t="s">
        <v>40</v>
      </c>
      <c r="B58" s="5" t="s">
        <v>0</v>
      </c>
      <c r="C58" s="5" t="s">
        <v>1</v>
      </c>
      <c r="D58" s="5" t="s">
        <v>2</v>
      </c>
      <c r="E58" s="5" t="s">
        <v>3</v>
      </c>
      <c r="F58" s="6" t="s">
        <v>4</v>
      </c>
      <c r="G58" s="6" t="s">
        <v>5</v>
      </c>
      <c r="H58" s="6" t="s">
        <v>6</v>
      </c>
      <c r="I58" s="6" t="s">
        <v>7</v>
      </c>
      <c r="J58" s="7" t="s">
        <v>8</v>
      </c>
      <c r="K58" s="7" t="s">
        <v>9</v>
      </c>
      <c r="L58" s="7" t="s">
        <v>10</v>
      </c>
      <c r="M58" s="7" t="s">
        <v>11</v>
      </c>
      <c r="N58" s="8" t="s">
        <v>12</v>
      </c>
      <c r="O58" s="8" t="s">
        <v>13</v>
      </c>
      <c r="P58" s="8" t="s">
        <v>14</v>
      </c>
      <c r="Q58" s="8" t="s">
        <v>15</v>
      </c>
      <c r="T58" s="21" t="s">
        <v>41</v>
      </c>
      <c r="U58" s="5" t="s">
        <v>0</v>
      </c>
      <c r="V58" s="5" t="s">
        <v>1</v>
      </c>
      <c r="W58" s="5" t="s">
        <v>2</v>
      </c>
      <c r="X58" s="5" t="s">
        <v>3</v>
      </c>
      <c r="Y58" s="6" t="s">
        <v>4</v>
      </c>
      <c r="Z58" s="6" t="s">
        <v>5</v>
      </c>
      <c r="AA58" s="6" t="s">
        <v>6</v>
      </c>
      <c r="AB58" s="6" t="s">
        <v>7</v>
      </c>
      <c r="AC58" s="7" t="s">
        <v>8</v>
      </c>
      <c r="AD58" s="7" t="s">
        <v>9</v>
      </c>
      <c r="AE58" s="7" t="s">
        <v>10</v>
      </c>
      <c r="AF58" s="7" t="s">
        <v>11</v>
      </c>
      <c r="AG58" s="8" t="s">
        <v>12</v>
      </c>
      <c r="AH58" s="8" t="s">
        <v>13</v>
      </c>
      <c r="AI58" s="8" t="s">
        <v>14</v>
      </c>
      <c r="AJ58" s="8" t="s">
        <v>15</v>
      </c>
    </row>
    <row r="59" spans="1:36" x14ac:dyDescent="0.3">
      <c r="A59" s="31"/>
      <c r="B59" s="31">
        <v>1.2725E-2</v>
      </c>
      <c r="C59" s="31">
        <v>9.8111110000000008E-3</v>
      </c>
      <c r="D59" s="31">
        <v>1.525E-2</v>
      </c>
      <c r="E59" s="31">
        <v>1.325E-2</v>
      </c>
      <c r="F59" s="31">
        <v>1.59125E-2</v>
      </c>
      <c r="G59" s="31">
        <v>1.3899999999999999E-2</v>
      </c>
      <c r="H59" s="31">
        <v>1.30875E-2</v>
      </c>
      <c r="I59" s="31">
        <v>1.01E-2</v>
      </c>
      <c r="J59" s="31">
        <v>3.7000000000000002E-3</v>
      </c>
      <c r="K59" s="31">
        <v>4.7999999999999996E-3</v>
      </c>
      <c r="L59" s="31">
        <v>2.4666670000000001E-3</v>
      </c>
      <c r="M59" s="31">
        <v>3.5999999999999999E-3</v>
      </c>
      <c r="N59" s="31">
        <v>3.0444439999999999E-3</v>
      </c>
      <c r="O59" s="31">
        <v>5.5999999999999999E-3</v>
      </c>
      <c r="P59" s="31">
        <v>5.0000000000000001E-3</v>
      </c>
      <c r="Q59" s="31">
        <v>6.6400000000000001E-3</v>
      </c>
      <c r="U59" s="23">
        <v>6.1999999999999998E-3</v>
      </c>
      <c r="V59" s="23">
        <v>5.8666669999999999E-3</v>
      </c>
      <c r="W59" s="23">
        <v>5.5999999999999999E-3</v>
      </c>
      <c r="X59" s="23">
        <v>5.4999999999999997E-3</v>
      </c>
      <c r="Y59" s="23">
        <v>7.4875000000000002E-3</v>
      </c>
      <c r="Z59" s="23">
        <v>7.1666669999999998E-3</v>
      </c>
      <c r="AA59" s="23">
        <v>6.5874999999999996E-3</v>
      </c>
      <c r="AB59" s="23">
        <v>3.5999999999999999E-3</v>
      </c>
      <c r="AC59" s="23">
        <v>3.3428569999999999E-3</v>
      </c>
      <c r="AD59" s="23">
        <v>2.8249999999999998E-3</v>
      </c>
      <c r="AE59" s="23">
        <v>1.6333330000000001E-3</v>
      </c>
      <c r="AF59" s="23">
        <v>3.766667E-3</v>
      </c>
      <c r="AG59" s="23">
        <v>3.6111110000000002E-3</v>
      </c>
      <c r="AH59" s="23">
        <v>2.5999999999999999E-3</v>
      </c>
      <c r="AI59" s="23">
        <v>3.3999999999999998E-3</v>
      </c>
      <c r="AJ59" s="23">
        <v>4.1000000000000003E-3</v>
      </c>
    </row>
    <row r="60" spans="1:36" x14ac:dyDescent="0.3">
      <c r="A60" s="31"/>
      <c r="B60" s="31">
        <v>1.602E-2</v>
      </c>
      <c r="C60" s="31">
        <v>1.5910000000000001E-2</v>
      </c>
      <c r="D60" s="31">
        <v>1.2999999999999999E-2</v>
      </c>
      <c r="E60" s="31">
        <v>1.3311111E-2</v>
      </c>
      <c r="F60" s="31">
        <v>1.4069999999999999E-2</v>
      </c>
      <c r="G60" s="31">
        <v>1.3166667E-2</v>
      </c>
      <c r="H60" s="31">
        <v>1.3487499999999999E-2</v>
      </c>
      <c r="I60" s="31">
        <v>1.2471428999999999E-2</v>
      </c>
      <c r="J60" s="31">
        <v>3.6625E-3</v>
      </c>
      <c r="K60" s="31">
        <v>5.6833329999999996E-3</v>
      </c>
      <c r="L60" s="31">
        <v>3.0500000000000002E-3</v>
      </c>
      <c r="M60" s="31">
        <v>4.4000000000000003E-3</v>
      </c>
      <c r="N60" s="31">
        <v>4.2199999999999998E-3</v>
      </c>
      <c r="O60" s="31">
        <v>6.7142859999999999E-3</v>
      </c>
      <c r="P60" s="31">
        <v>3.48E-3</v>
      </c>
      <c r="Q60" s="31">
        <v>8.5888890000000006E-3</v>
      </c>
      <c r="U60" s="23">
        <v>5.7999999999999996E-3</v>
      </c>
      <c r="V60" s="23">
        <v>5.7000000000000002E-3</v>
      </c>
      <c r="W60" s="23">
        <v>7.16667E-3</v>
      </c>
      <c r="X60" s="23">
        <v>5.1200000000000004E-3</v>
      </c>
      <c r="Y60" s="23">
        <v>8.7899999999999992E-3</v>
      </c>
      <c r="Z60" s="23">
        <v>7.9666670000000002E-3</v>
      </c>
      <c r="AA60" s="23">
        <v>8.3999999999999995E-3</v>
      </c>
      <c r="AB60" s="23">
        <v>6.728571E-3</v>
      </c>
      <c r="AC60" s="23">
        <v>3.8249999999999998E-3</v>
      </c>
      <c r="AD60" s="23">
        <v>2.7000000000000001E-3</v>
      </c>
      <c r="AE60" s="23">
        <v>2.3333329999999999E-3</v>
      </c>
      <c r="AF60" s="23">
        <v>4.0800000000000003E-3</v>
      </c>
      <c r="AG60" s="23">
        <v>4.0200000000000001E-3</v>
      </c>
      <c r="AH60" s="23">
        <v>2.8285710000000002E-3</v>
      </c>
      <c r="AI60" s="23">
        <v>2.48E-3</v>
      </c>
      <c r="AJ60" s="23">
        <v>5.655556E-3</v>
      </c>
    </row>
    <row r="61" spans="1:36" x14ac:dyDescent="0.3">
      <c r="A61" s="31"/>
      <c r="B61" s="31">
        <v>1.4279999999999999E-2</v>
      </c>
      <c r="C61" s="31">
        <v>1.4800000000000001E-2</v>
      </c>
      <c r="D61" s="31">
        <v>1.2342857E-2</v>
      </c>
      <c r="E61" s="31">
        <v>1.0619999999999999E-2</v>
      </c>
      <c r="F61" s="31">
        <v>1.6809999999999999E-2</v>
      </c>
      <c r="G61" s="31">
        <v>1.5679999999999999E-2</v>
      </c>
      <c r="H61" s="31">
        <v>1.6864000000000001E-2</v>
      </c>
      <c r="I61" s="31">
        <v>1.157E-2</v>
      </c>
      <c r="J61" s="31">
        <v>3.9399999999999999E-3</v>
      </c>
      <c r="K61" s="31">
        <v>3.5599999999999998E-3</v>
      </c>
      <c r="L61" s="31">
        <v>5.9333329999999998E-3</v>
      </c>
      <c r="M61" s="31">
        <v>3.9500000000000004E-3</v>
      </c>
      <c r="N61" s="31">
        <v>4.7000000000000002E-3</v>
      </c>
      <c r="O61" s="31">
        <v>5.8999999999999999E-3</v>
      </c>
      <c r="P61" s="31">
        <v>3.742857E-3</v>
      </c>
      <c r="Q61" s="31">
        <v>5.1999999999999998E-3</v>
      </c>
      <c r="U61" s="23">
        <v>8.2000000000000007E-3</v>
      </c>
      <c r="V61" s="23">
        <v>6.4142859999999999E-3</v>
      </c>
      <c r="W61" s="23">
        <v>5.6600000000000001E-3</v>
      </c>
      <c r="X61" s="23">
        <v>5.7600000000000004E-3</v>
      </c>
      <c r="Y61" s="23">
        <v>7.7200000000000003E-3</v>
      </c>
      <c r="Z61" s="23">
        <v>8.8020000000000008E-3</v>
      </c>
      <c r="AA61" s="23">
        <v>5.8500000000000002E-3</v>
      </c>
      <c r="AB61" s="23">
        <v>6.8199999999999997E-3</v>
      </c>
      <c r="AC61" s="23">
        <v>3.3E-3</v>
      </c>
      <c r="AD61" s="23">
        <v>3.2200000000000002E-3</v>
      </c>
      <c r="AE61" s="23">
        <v>5.4666669999999997E-3</v>
      </c>
      <c r="AF61" s="23">
        <v>3.5750000000000001E-3</v>
      </c>
      <c r="AG61" s="23">
        <v>3.5750000000000001E-3</v>
      </c>
      <c r="AH61" s="23">
        <v>3.3999999999999998E-3</v>
      </c>
      <c r="AI61" s="23">
        <v>2.314286E-3</v>
      </c>
      <c r="AJ61" s="23">
        <v>4.1000000000000003E-3</v>
      </c>
    </row>
    <row r="62" spans="1:36" x14ac:dyDescent="0.3">
      <c r="A62" s="31"/>
      <c r="B62" s="31">
        <v>1.49E-2</v>
      </c>
      <c r="C62" s="31">
        <v>1.6E-2</v>
      </c>
      <c r="D62" s="31">
        <v>1.24E-2</v>
      </c>
      <c r="E62" s="31">
        <v>1.29E-2</v>
      </c>
      <c r="F62" s="31">
        <v>1.54E-2</v>
      </c>
      <c r="G62" s="31">
        <v>1.38E-2</v>
      </c>
      <c r="H62" s="31">
        <v>1.2200000000000001E-2</v>
      </c>
      <c r="I62" s="31">
        <v>1.1900000000000001E-2</v>
      </c>
      <c r="J62" s="31">
        <v>4.3E-3</v>
      </c>
      <c r="K62" s="31">
        <v>5.1999999999999998E-3</v>
      </c>
      <c r="L62" s="31">
        <v>4.3E-3</v>
      </c>
      <c r="M62" s="31">
        <v>4.4999999999999997E-3</v>
      </c>
      <c r="N62" s="31">
        <v>4.4999999999999997E-3</v>
      </c>
      <c r="O62" s="31">
        <v>3.7499999999999999E-3</v>
      </c>
      <c r="P62" s="31">
        <v>6.3666670000000003E-3</v>
      </c>
      <c r="Q62" s="31">
        <v>7.3000000000000001E-3</v>
      </c>
      <c r="U62" s="23">
        <v>7.7999999999999996E-3</v>
      </c>
      <c r="V62" s="23">
        <v>6.4000000000000003E-3</v>
      </c>
      <c r="W62" s="23">
        <v>6.4000000000000003E-3</v>
      </c>
      <c r="X62" s="23">
        <v>6.6E-3</v>
      </c>
      <c r="Y62" s="23">
        <v>8.5000000000000006E-3</v>
      </c>
      <c r="Z62" s="23">
        <v>7.6E-3</v>
      </c>
      <c r="AA62" s="23">
        <v>7.4999999999999997E-3</v>
      </c>
      <c r="AB62" s="23">
        <v>6.1999999999999998E-3</v>
      </c>
      <c r="AC62" s="23">
        <v>4.0000000000000001E-3</v>
      </c>
      <c r="AD62" s="23">
        <v>3.3999999999999998E-3</v>
      </c>
      <c r="AE62" s="23">
        <v>3.7000000000000002E-3</v>
      </c>
      <c r="AF62" s="23">
        <v>4.3E-3</v>
      </c>
      <c r="AG62" s="23">
        <v>4.1999999999999997E-3</v>
      </c>
      <c r="AH62" s="23">
        <v>3.15E-3</v>
      </c>
      <c r="AI62" s="23">
        <v>3.833333E-3</v>
      </c>
      <c r="AJ62" s="23">
        <v>5.1000000000000004E-3</v>
      </c>
    </row>
    <row r="63" spans="1:36" x14ac:dyDescent="0.3">
      <c r="A63" s="31"/>
      <c r="B63" s="31">
        <v>1.38E-2</v>
      </c>
      <c r="C63" s="31">
        <v>1.4999999999999999E-2</v>
      </c>
      <c r="D63" s="31">
        <v>1.46E-2</v>
      </c>
      <c r="E63" s="31">
        <v>1.1900000000000001E-2</v>
      </c>
      <c r="F63" s="31">
        <v>1.6400000000000001E-2</v>
      </c>
      <c r="G63" s="31">
        <v>1.2699999999999999E-2</v>
      </c>
      <c r="H63" s="31">
        <v>1.12E-2</v>
      </c>
      <c r="I63" s="31">
        <v>1.09E-2</v>
      </c>
      <c r="J63" s="31">
        <v>3.3E-3</v>
      </c>
      <c r="K63" s="31">
        <v>4.1999999999999997E-3</v>
      </c>
      <c r="L63" s="31">
        <v>3.3E-3</v>
      </c>
      <c r="M63" s="31">
        <v>3.5000000000000001E-3</v>
      </c>
      <c r="N63" s="31">
        <v>3.5000000000000001E-3</v>
      </c>
      <c r="O63" s="31">
        <v>4.7999999999999996E-3</v>
      </c>
      <c r="P63" s="31">
        <v>4.0000000000000001E-3</v>
      </c>
      <c r="Q63" s="31">
        <v>6.3E-3</v>
      </c>
      <c r="U63" s="23">
        <v>6.7999999999999996E-3</v>
      </c>
      <c r="V63" s="23">
        <v>4.1999999999999997E-3</v>
      </c>
      <c r="W63" s="23">
        <v>6.3E-3</v>
      </c>
      <c r="X63" s="23">
        <v>5.5999999999999999E-3</v>
      </c>
      <c r="Y63" s="23">
        <v>7.4999999999999997E-3</v>
      </c>
      <c r="Z63" s="23">
        <v>7.6E-3</v>
      </c>
      <c r="AA63" s="23">
        <v>6.4000000000000003E-3</v>
      </c>
      <c r="AB63" s="23">
        <v>5.1999999999999998E-3</v>
      </c>
      <c r="AC63" s="23">
        <v>3.0000000000000001E-3</v>
      </c>
      <c r="AD63" s="23">
        <v>2.3999999999999998E-3</v>
      </c>
      <c r="AE63" s="23">
        <v>2.5999999999999999E-3</v>
      </c>
      <c r="AF63" s="23">
        <v>3.3E-3</v>
      </c>
      <c r="AG63" s="23">
        <v>3.2000000000000002E-3</v>
      </c>
      <c r="AH63" s="23">
        <v>2.3E-3</v>
      </c>
      <c r="AI63" s="23">
        <v>2.3999999999999998E-3</v>
      </c>
      <c r="AJ63" s="23">
        <v>4.1000000000000003E-3</v>
      </c>
    </row>
    <row r="64" spans="1:36" x14ac:dyDescent="0.3">
      <c r="A64" s="23" t="s">
        <v>29</v>
      </c>
      <c r="B64" s="24">
        <f>AVERAGE(B59:B63)</f>
        <v>1.4345000000000002E-2</v>
      </c>
      <c r="C64" s="24">
        <f t="shared" ref="C64:AJ64" si="18">AVERAGE(C59:C63)</f>
        <v>1.4304222199999999E-2</v>
      </c>
      <c r="D64" s="24">
        <f t="shared" si="18"/>
        <v>1.3518571399999998E-2</v>
      </c>
      <c r="E64" s="24">
        <f t="shared" si="18"/>
        <v>1.2396222199999999E-2</v>
      </c>
      <c r="F64" s="24">
        <f t="shared" si="18"/>
        <v>1.57185E-2</v>
      </c>
      <c r="G64" s="24">
        <f t="shared" si="18"/>
        <v>1.38493334E-2</v>
      </c>
      <c r="H64" s="24">
        <f t="shared" si="18"/>
        <v>1.3367800000000003E-2</v>
      </c>
      <c r="I64" s="24">
        <f t="shared" si="18"/>
        <v>1.13882858E-2</v>
      </c>
      <c r="J64" s="24">
        <f t="shared" si="18"/>
        <v>3.7805E-3</v>
      </c>
      <c r="K64" s="24">
        <f t="shared" si="18"/>
        <v>4.6886665999999995E-3</v>
      </c>
      <c r="L64" s="24">
        <f t="shared" si="18"/>
        <v>3.81E-3</v>
      </c>
      <c r="M64" s="24">
        <f t="shared" si="18"/>
        <v>3.9899999999999996E-3</v>
      </c>
      <c r="N64" s="24">
        <f t="shared" si="18"/>
        <v>3.9928888000000003E-3</v>
      </c>
      <c r="O64" s="24">
        <f t="shared" si="18"/>
        <v>5.3528572E-3</v>
      </c>
      <c r="P64" s="24">
        <f t="shared" si="18"/>
        <v>4.5179047999999999E-3</v>
      </c>
      <c r="Q64" s="24">
        <f t="shared" si="18"/>
        <v>6.8057778000000001E-3</v>
      </c>
      <c r="R64" s="26"/>
      <c r="S64" s="26"/>
      <c r="T64" s="26" t="s">
        <v>29</v>
      </c>
      <c r="U64" s="32">
        <f t="shared" si="18"/>
        <v>6.9600000000000009E-3</v>
      </c>
      <c r="V64" s="32">
        <f t="shared" si="18"/>
        <v>5.7161905999999997E-3</v>
      </c>
      <c r="W64" s="32">
        <f t="shared" si="18"/>
        <v>6.2253339999999999E-3</v>
      </c>
      <c r="X64" s="32">
        <f t="shared" si="18"/>
        <v>5.7160000000000006E-3</v>
      </c>
      <c r="Y64" s="32">
        <f t="shared" si="18"/>
        <v>7.9994999999999997E-3</v>
      </c>
      <c r="Z64" s="32">
        <f t="shared" si="18"/>
        <v>7.8270668000000009E-3</v>
      </c>
      <c r="AA64" s="32">
        <f t="shared" si="18"/>
        <v>6.9474999999999997E-3</v>
      </c>
      <c r="AB64" s="32">
        <f t="shared" si="18"/>
        <v>5.7097142000000004E-3</v>
      </c>
      <c r="AC64" s="32">
        <f t="shared" si="18"/>
        <v>3.4935714000000001E-3</v>
      </c>
      <c r="AD64" s="32">
        <f t="shared" si="18"/>
        <v>2.9090000000000001E-3</v>
      </c>
      <c r="AE64" s="32">
        <f t="shared" si="18"/>
        <v>3.1466665999999996E-3</v>
      </c>
      <c r="AF64" s="32">
        <f t="shared" si="18"/>
        <v>3.8043334000000006E-3</v>
      </c>
      <c r="AG64" s="32">
        <f t="shared" si="18"/>
        <v>3.7212222000000002E-3</v>
      </c>
      <c r="AH64" s="32">
        <f t="shared" si="18"/>
        <v>2.8557142000000002E-3</v>
      </c>
      <c r="AI64" s="32">
        <f t="shared" si="18"/>
        <v>2.8855237999999999E-3</v>
      </c>
      <c r="AJ64" s="32">
        <f t="shared" si="18"/>
        <v>4.6111112000000003E-3</v>
      </c>
    </row>
    <row r="65" spans="1:36" x14ac:dyDescent="0.3">
      <c r="A65" s="23" t="s">
        <v>16</v>
      </c>
      <c r="B65" s="25">
        <f>STDEV(B59:B63)</f>
        <v>1.2287493641910865E-3</v>
      </c>
      <c r="C65" s="25">
        <f t="shared" ref="C65:AJ65" si="19">STDEV(C59:C63)</f>
        <v>2.5676903687680492E-3</v>
      </c>
      <c r="D65" s="25">
        <f t="shared" si="19"/>
        <v>1.329450585576538E-3</v>
      </c>
      <c r="E65" s="25">
        <f t="shared" si="19"/>
        <v>1.1424701194622992E-3</v>
      </c>
      <c r="F65" s="25">
        <f t="shared" si="19"/>
        <v>1.0621258164643208E-3</v>
      </c>
      <c r="G65" s="25">
        <f t="shared" si="19"/>
        <v>1.1339468425714673E-3</v>
      </c>
      <c r="H65" s="25">
        <f t="shared" si="19"/>
        <v>2.1435615398210524E-3</v>
      </c>
      <c r="I65" s="25">
        <f t="shared" si="19"/>
        <v>9.1735679940151973E-4</v>
      </c>
      <c r="J65" s="25">
        <f t="shared" si="19"/>
        <v>3.696636985152856E-4</v>
      </c>
      <c r="K65" s="25">
        <f t="shared" si="19"/>
        <v>8.3305185299463794E-4</v>
      </c>
      <c r="L65" s="25">
        <f t="shared" si="19"/>
        <v>1.3593092526884747E-3</v>
      </c>
      <c r="M65" s="25">
        <f t="shared" si="19"/>
        <v>4.5332107826572546E-4</v>
      </c>
      <c r="N65" s="25">
        <f t="shared" si="19"/>
        <v>6.9843296444769849E-4</v>
      </c>
      <c r="O65" s="25">
        <f t="shared" si="19"/>
        <v>1.1279112855004157E-3</v>
      </c>
      <c r="P65" s="25">
        <f t="shared" si="19"/>
        <v>1.182847021176323E-3</v>
      </c>
      <c r="Q65" s="25">
        <f t="shared" si="19"/>
        <v>1.2535506510963968E-3</v>
      </c>
      <c r="R65" s="27"/>
      <c r="S65" s="27"/>
      <c r="T65" s="27" t="s">
        <v>16</v>
      </c>
      <c r="U65" s="25">
        <f t="shared" si="19"/>
        <v>1.0237187113655785E-3</v>
      </c>
      <c r="V65" s="25">
        <f t="shared" si="19"/>
        <v>9.050789607878421E-4</v>
      </c>
      <c r="W65" s="25">
        <f t="shared" si="19"/>
        <v>6.3891349788527702E-4</v>
      </c>
      <c r="X65" s="25">
        <f t="shared" si="19"/>
        <v>5.474303608679371E-4</v>
      </c>
      <c r="Y65" s="25">
        <f t="shared" si="19"/>
        <v>6.0521793595365281E-4</v>
      </c>
      <c r="Z65" s="25">
        <f t="shared" si="19"/>
        <v>6.1425351432995519E-4</v>
      </c>
      <c r="AA65" s="25">
        <f t="shared" si="19"/>
        <v>1.006090825919807E-3</v>
      </c>
      <c r="AB65" s="25">
        <f t="shared" si="19"/>
        <v>1.3436783909880369E-3</v>
      </c>
      <c r="AC65" s="25">
        <f t="shared" si="19"/>
        <v>4.0930193255077601E-4</v>
      </c>
      <c r="AD65" s="25">
        <f t="shared" si="19"/>
        <v>4.023742039445372E-4</v>
      </c>
      <c r="AE65" s="25">
        <f t="shared" si="19"/>
        <v>1.4949175737218087E-3</v>
      </c>
      <c r="AF65" s="25">
        <f t="shared" si="19"/>
        <v>3.9687598727789018E-4</v>
      </c>
      <c r="AG65" s="25">
        <f t="shared" si="19"/>
        <v>3.9486527621987721E-4</v>
      </c>
      <c r="AH65" s="25">
        <f t="shared" si="19"/>
        <v>4.3525737835009755E-4</v>
      </c>
      <c r="AI65" s="25">
        <f t="shared" si="19"/>
        <v>6.8729971207123308E-4</v>
      </c>
      <c r="AJ65" s="25">
        <f t="shared" si="19"/>
        <v>7.2690803670560683E-4</v>
      </c>
    </row>
    <row r="66" spans="1:36" x14ac:dyDescent="0.3">
      <c r="A66" s="23"/>
      <c r="B66" s="22"/>
      <c r="C66" s="22"/>
      <c r="D66" s="22"/>
      <c r="E66" s="23"/>
      <c r="R66" s="22"/>
      <c r="S66" s="22"/>
      <c r="T66" s="22"/>
    </row>
    <row r="67" spans="1:36" x14ac:dyDescent="0.3">
      <c r="A67" s="23"/>
      <c r="B67" s="22"/>
      <c r="C67" s="22"/>
      <c r="D67" s="22"/>
      <c r="E67" s="23"/>
      <c r="R67" s="22"/>
      <c r="S67" s="22"/>
      <c r="T67" s="22"/>
    </row>
    <row r="68" spans="1:36" x14ac:dyDescent="0.3">
      <c r="A68" s="23"/>
      <c r="B68" s="22"/>
      <c r="C68" s="22"/>
      <c r="D68" s="22"/>
      <c r="E68" s="23"/>
      <c r="R68" s="22"/>
      <c r="S68" s="22"/>
      <c r="T68" s="22"/>
    </row>
    <row r="69" spans="1:36" x14ac:dyDescent="0.3">
      <c r="A69" s="23"/>
      <c r="B69" s="22"/>
      <c r="C69" s="22"/>
      <c r="D69" s="22"/>
      <c r="E69" s="23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6" x14ac:dyDescent="0.3">
      <c r="A70" s="23"/>
      <c r="B70" s="22"/>
      <c r="C70" s="22"/>
      <c r="D70" s="22"/>
      <c r="E70" s="23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6" x14ac:dyDescent="0.3">
      <c r="A71" s="23"/>
      <c r="B71" s="22"/>
      <c r="C71" s="22"/>
      <c r="D71" s="22"/>
      <c r="E71" s="23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6" x14ac:dyDescent="0.3">
      <c r="A72" s="23"/>
      <c r="B72" s="22"/>
      <c r="C72" s="22"/>
      <c r="D72" s="22"/>
      <c r="E72" s="23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6" x14ac:dyDescent="0.3">
      <c r="A73" s="23"/>
      <c r="B73" s="22"/>
      <c r="C73" s="22"/>
      <c r="D73" s="22"/>
      <c r="E73" s="23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6" x14ac:dyDescent="0.3">
      <c r="A74" s="23"/>
      <c r="B74" s="22"/>
      <c r="C74" s="22"/>
      <c r="D74" s="22"/>
      <c r="E74" s="23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6" x14ac:dyDescent="0.3">
      <c r="A75" s="23"/>
      <c r="B75" s="22"/>
      <c r="C75" s="22"/>
      <c r="D75" s="22"/>
      <c r="E75" s="23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6" x14ac:dyDescent="0.3">
      <c r="A76" s="23"/>
      <c r="B76" s="22"/>
      <c r="C76" s="22"/>
      <c r="D76" s="22"/>
      <c r="E76" s="23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6" x14ac:dyDescent="0.3">
      <c r="A77" s="23"/>
      <c r="B77" s="22"/>
      <c r="C77" s="22"/>
      <c r="D77" s="22"/>
      <c r="E77" s="23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6" x14ac:dyDescent="0.3">
      <c r="A78" s="23"/>
      <c r="B78" s="22"/>
      <c r="C78" s="22"/>
      <c r="D78" s="22"/>
      <c r="E78" s="23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6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/>
      <c r="AD79" s="22"/>
      <c r="AE79" s="22"/>
      <c r="AF79" s="22"/>
    </row>
    <row r="80" spans="1:36" x14ac:dyDescent="0.3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</row>
    <row r="81" spans="3:32" x14ac:dyDescent="0.3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</row>
    <row r="82" spans="3:32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</row>
    <row r="83" spans="3:32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</row>
    <row r="84" spans="3:32" x14ac:dyDescent="0.3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</row>
    <row r="85" spans="3:32" x14ac:dyDescent="0.3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</row>
    <row r="86" spans="3:32" x14ac:dyDescent="0.3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2"/>
      <c r="AE86" s="22"/>
      <c r="AF86" s="22"/>
    </row>
    <row r="87" spans="3:32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3"/>
      <c r="AD87" s="22"/>
      <c r="AE87" s="22"/>
      <c r="AF87" s="22"/>
    </row>
    <row r="88" spans="3:32" x14ac:dyDescent="0.3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  <c r="AD88" s="22"/>
      <c r="AE88" s="22"/>
      <c r="AF88" s="22"/>
    </row>
    <row r="89" spans="3:32" x14ac:dyDescent="0.3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3"/>
      <c r="AD89" s="22"/>
      <c r="AE89" s="22"/>
      <c r="AF89" s="22"/>
    </row>
    <row r="90" spans="3:32" x14ac:dyDescent="0.3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  <c r="AD90" s="22"/>
      <c r="AE90" s="22"/>
      <c r="AF90" s="22"/>
    </row>
    <row r="91" spans="3:32" x14ac:dyDescent="0.3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2"/>
      <c r="AE91" s="22"/>
      <c r="AF91" s="22"/>
    </row>
    <row r="92" spans="3:32" x14ac:dyDescent="0.3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3"/>
      <c r="AD92" s="22"/>
      <c r="AE92" s="22"/>
      <c r="AF92" s="22"/>
    </row>
    <row r="93" spans="3:32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3"/>
      <c r="AD93" s="22"/>
      <c r="AE93" s="22"/>
      <c r="AF93" s="22"/>
    </row>
    <row r="94" spans="3:32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2"/>
      <c r="AE94" s="22"/>
      <c r="AF94" s="22"/>
    </row>
    <row r="95" spans="3:32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3"/>
      <c r="AD95" s="22"/>
      <c r="AE95" s="22"/>
      <c r="AF95" s="22"/>
    </row>
    <row r="96" spans="3:32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3"/>
      <c r="AD96" s="22"/>
      <c r="AE96" s="22"/>
      <c r="AF96" s="22"/>
    </row>
    <row r="97" spans="3:32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3"/>
      <c r="AD97" s="22"/>
      <c r="AE97" s="22"/>
      <c r="AF97" s="22"/>
    </row>
    <row r="98" spans="3:32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3"/>
      <c r="AD98" s="22"/>
      <c r="AE98" s="22"/>
      <c r="AF98" s="22"/>
    </row>
    <row r="99" spans="3:32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6A12-3981-4DD9-A203-F7B0020006CF}">
  <dimension ref="A1:AI25"/>
  <sheetViews>
    <sheetView zoomScale="80" zoomScaleNormal="80" workbookViewId="0">
      <selection activeCell="C8" sqref="C8:R8"/>
    </sheetView>
  </sheetViews>
  <sheetFormatPr defaultRowHeight="14.4" x14ac:dyDescent="0.3"/>
  <sheetData>
    <row r="1" spans="1:35" x14ac:dyDescent="0.3">
      <c r="A1" s="2" t="s">
        <v>184</v>
      </c>
      <c r="B1" s="2"/>
      <c r="C1">
        <v>0.40912920000000003</v>
      </c>
      <c r="D1">
        <v>0.48057030000000001</v>
      </c>
      <c r="E1">
        <v>0.52813969999999999</v>
      </c>
      <c r="F1">
        <v>0.5321032</v>
      </c>
      <c r="G1">
        <v>0.63486339999999997</v>
      </c>
      <c r="H1">
        <v>0.77097020000000005</v>
      </c>
      <c r="I1">
        <v>0.66078420000000004</v>
      </c>
      <c r="J1">
        <v>0.56361969999999995</v>
      </c>
      <c r="K1">
        <v>0.2546543</v>
      </c>
      <c r="L1">
        <v>0.4669488</v>
      </c>
      <c r="M1">
        <v>0.33093820000000002</v>
      </c>
      <c r="N1">
        <v>0.47216770000000002</v>
      </c>
      <c r="O1">
        <v>0.29668460000000002</v>
      </c>
      <c r="P1">
        <v>0.38865549999999999</v>
      </c>
      <c r="Q1">
        <v>0.4180816</v>
      </c>
      <c r="R1">
        <v>0.3047627</v>
      </c>
      <c r="S1" t="s">
        <v>185</v>
      </c>
      <c r="T1">
        <v>0.33355099999999999</v>
      </c>
      <c r="U1">
        <v>0.30495739999999999</v>
      </c>
      <c r="V1">
        <v>0.25597989999999998</v>
      </c>
      <c r="W1">
        <v>0.24240449999999999</v>
      </c>
      <c r="X1">
        <v>0.35865219999999998</v>
      </c>
      <c r="Y1">
        <v>0.49412440000000002</v>
      </c>
      <c r="Z1">
        <v>0.32002809999999998</v>
      </c>
      <c r="AA1">
        <v>0.44836229999999999</v>
      </c>
      <c r="AB1">
        <v>0.56669000000000003</v>
      </c>
      <c r="AC1">
        <v>0.4711341</v>
      </c>
      <c r="AD1">
        <v>0.31501820000000003</v>
      </c>
      <c r="AE1">
        <v>0.28439999999999999</v>
      </c>
      <c r="AF1">
        <v>0.31318010000000002</v>
      </c>
      <c r="AG1">
        <v>0.29927890000000001</v>
      </c>
      <c r="AH1">
        <v>0.364929</v>
      </c>
      <c r="AI1">
        <v>0.40520230000000002</v>
      </c>
    </row>
    <row r="2" spans="1:35" x14ac:dyDescent="0.3">
      <c r="C2">
        <v>0.23503930000000001</v>
      </c>
      <c r="D2">
        <v>0.3940012</v>
      </c>
      <c r="E2">
        <v>0.34087230000000002</v>
      </c>
      <c r="F2">
        <v>0.45498040000000001</v>
      </c>
      <c r="G2">
        <v>0.24435989999999999</v>
      </c>
      <c r="H2">
        <v>0.45968819999999999</v>
      </c>
      <c r="I2">
        <v>0.47530519999999998</v>
      </c>
      <c r="J2">
        <v>0.46746470000000001</v>
      </c>
      <c r="K2">
        <v>0.15405640000000001</v>
      </c>
      <c r="L2">
        <v>0.30432019999999999</v>
      </c>
      <c r="M2">
        <v>0.34805940000000002</v>
      </c>
      <c r="N2">
        <v>0.32957629999999999</v>
      </c>
      <c r="O2">
        <v>0.16766610000000001</v>
      </c>
      <c r="P2">
        <v>0.1077137</v>
      </c>
      <c r="Q2">
        <v>0.1689379</v>
      </c>
      <c r="R2">
        <v>0.39202120000000001</v>
      </c>
      <c r="T2">
        <v>0.206543</v>
      </c>
      <c r="U2">
        <v>0.1768219</v>
      </c>
      <c r="V2">
        <v>0.46498390000000001</v>
      </c>
      <c r="W2">
        <v>0.49027880000000001</v>
      </c>
      <c r="X2">
        <v>0.20208209999999999</v>
      </c>
      <c r="Y2">
        <v>0.36019390000000001</v>
      </c>
      <c r="Z2">
        <v>0.27028560000000001</v>
      </c>
      <c r="AA2">
        <v>0.3278663</v>
      </c>
      <c r="AB2">
        <v>0.43285180000000001</v>
      </c>
      <c r="AC2">
        <v>0.48378979999999999</v>
      </c>
      <c r="AD2">
        <v>0.30142229999999998</v>
      </c>
      <c r="AE2">
        <v>0.35297089999999998</v>
      </c>
      <c r="AF2">
        <v>0.49906660000000003</v>
      </c>
      <c r="AG2">
        <v>0.34968909999999997</v>
      </c>
      <c r="AH2">
        <v>0.46290799999999999</v>
      </c>
      <c r="AI2">
        <v>0.31285750000000001</v>
      </c>
    </row>
    <row r="3" spans="1:35" x14ac:dyDescent="0.3">
      <c r="C3">
        <v>0.1938742</v>
      </c>
      <c r="D3">
        <v>0.54279960000000005</v>
      </c>
      <c r="E3">
        <v>0.44688519999999998</v>
      </c>
      <c r="F3">
        <v>0.61696300000000004</v>
      </c>
      <c r="G3">
        <v>0.46942830000000002</v>
      </c>
      <c r="H3">
        <v>0.56006679999999998</v>
      </c>
      <c r="I3">
        <v>0.37177339999999998</v>
      </c>
      <c r="J3">
        <v>0.60647399999999996</v>
      </c>
      <c r="K3">
        <v>0.2015844</v>
      </c>
      <c r="L3">
        <v>0.41954829999999999</v>
      </c>
      <c r="M3">
        <v>0.2527007</v>
      </c>
      <c r="N3">
        <v>0.31504949999999998</v>
      </c>
      <c r="O3">
        <v>0.101756</v>
      </c>
      <c r="P3">
        <v>0.2093874</v>
      </c>
      <c r="Q3">
        <v>0.17476330000000001</v>
      </c>
      <c r="R3">
        <v>0.31898710000000002</v>
      </c>
      <c r="T3">
        <v>0.22375490000000001</v>
      </c>
      <c r="U3">
        <v>0.24313009999999999</v>
      </c>
      <c r="V3">
        <v>0.36414400000000002</v>
      </c>
      <c r="W3">
        <v>0.43580340000000001</v>
      </c>
      <c r="X3">
        <v>0.15156159999999999</v>
      </c>
      <c r="Y3">
        <v>0.30311399999999999</v>
      </c>
      <c r="Z3">
        <v>0.30822040000000001</v>
      </c>
      <c r="AA3">
        <v>0.37805</v>
      </c>
      <c r="AB3">
        <v>0.3382791</v>
      </c>
      <c r="AC3">
        <v>0.38663530000000002</v>
      </c>
      <c r="AD3">
        <v>0.54256009999999999</v>
      </c>
      <c r="AE3">
        <v>0.32218849999999999</v>
      </c>
      <c r="AF3">
        <v>0.35743960000000002</v>
      </c>
      <c r="AG3">
        <v>0.49741879999999999</v>
      </c>
      <c r="AH3">
        <v>0.51653760000000004</v>
      </c>
      <c r="AI3">
        <v>0.31425409999999998</v>
      </c>
    </row>
    <row r="4" spans="1:35" x14ac:dyDescent="0.3">
      <c r="C4">
        <v>0.26594659999999998</v>
      </c>
      <c r="D4">
        <v>0.46803729999999999</v>
      </c>
      <c r="E4">
        <v>0.430502</v>
      </c>
      <c r="F4">
        <v>0.54810610000000004</v>
      </c>
      <c r="G4">
        <v>0.40629110000000002</v>
      </c>
      <c r="H4">
        <v>0.53237570000000001</v>
      </c>
      <c r="I4">
        <v>0.54932259999999999</v>
      </c>
      <c r="J4">
        <v>0.56039300000000003</v>
      </c>
      <c r="K4">
        <v>0.196824</v>
      </c>
      <c r="L4">
        <v>0.366398</v>
      </c>
      <c r="M4">
        <v>0.3370245</v>
      </c>
      <c r="N4">
        <v>0.39019199999999998</v>
      </c>
      <c r="O4">
        <v>0.20165520000000001</v>
      </c>
      <c r="P4">
        <v>0.22224260000000001</v>
      </c>
      <c r="Q4">
        <v>0.27540009999999998</v>
      </c>
      <c r="R4">
        <v>0.30979240000000002</v>
      </c>
      <c r="T4">
        <v>0.24331510000000001</v>
      </c>
      <c r="U4">
        <v>0.23280039999999999</v>
      </c>
      <c r="V4">
        <v>0.33150079999999998</v>
      </c>
      <c r="W4">
        <v>0.4010725</v>
      </c>
      <c r="X4">
        <v>0.23175200000000001</v>
      </c>
      <c r="Y4">
        <v>0.35873969999999999</v>
      </c>
      <c r="Z4">
        <v>0.3479217</v>
      </c>
      <c r="AA4">
        <v>0.36133589999999999</v>
      </c>
      <c r="AB4">
        <v>0.45721780000000001</v>
      </c>
      <c r="AC4">
        <v>0.43799690000000002</v>
      </c>
      <c r="AD4">
        <v>0.3945303</v>
      </c>
      <c r="AE4">
        <v>0.32095000000000001</v>
      </c>
      <c r="AF4">
        <v>0.38979009999999997</v>
      </c>
      <c r="AG4">
        <v>0.39225139999999997</v>
      </c>
      <c r="AH4">
        <v>0.43982460000000001</v>
      </c>
      <c r="AI4">
        <v>0.36352820000000002</v>
      </c>
    </row>
    <row r="5" spans="1:35" x14ac:dyDescent="0.3">
      <c r="C5">
        <v>0.2257439</v>
      </c>
      <c r="D5">
        <v>0.45477800000000002</v>
      </c>
      <c r="E5">
        <v>0.406111</v>
      </c>
      <c r="F5">
        <v>0.58837790000000001</v>
      </c>
      <c r="G5">
        <v>0.2765126</v>
      </c>
      <c r="H5">
        <v>0.33877770000000001</v>
      </c>
      <c r="I5">
        <v>0.68942780000000004</v>
      </c>
      <c r="J5">
        <v>0.60401360000000004</v>
      </c>
      <c r="K5">
        <v>0.17700099999999999</v>
      </c>
      <c r="L5">
        <v>0.27477459999999998</v>
      </c>
      <c r="M5">
        <v>0.41639979999999999</v>
      </c>
      <c r="N5">
        <v>0.4439747</v>
      </c>
      <c r="O5">
        <v>0.24051410000000001</v>
      </c>
      <c r="P5">
        <v>0.18321390000000001</v>
      </c>
      <c r="Q5">
        <v>0.3398176</v>
      </c>
      <c r="R5">
        <v>0.2233984</v>
      </c>
      <c r="T5">
        <v>0.2094116</v>
      </c>
      <c r="U5">
        <v>0.20629220000000001</v>
      </c>
      <c r="V5">
        <v>0.24089530000000001</v>
      </c>
      <c r="W5">
        <v>0.43580340000000001</v>
      </c>
      <c r="X5">
        <v>0.21471229999999999</v>
      </c>
      <c r="Y5">
        <v>0.27752640000000001</v>
      </c>
      <c r="Z5">
        <v>0.4931526</v>
      </c>
      <c r="AA5">
        <v>0.29106500000000002</v>
      </c>
      <c r="AB5">
        <v>0.4910504</v>
      </c>
      <c r="AC5">
        <v>0.41042820000000002</v>
      </c>
      <c r="AD5">
        <v>0.41912050000000001</v>
      </c>
      <c r="AE5">
        <v>0.32424069999999999</v>
      </c>
      <c r="AF5">
        <v>0.3894743</v>
      </c>
      <c r="AG5">
        <v>0.42261900000000002</v>
      </c>
      <c r="AH5">
        <v>0.41492370000000001</v>
      </c>
      <c r="AI5">
        <v>0.42179889999999998</v>
      </c>
    </row>
    <row r="7" spans="1:35" x14ac:dyDescent="0.3">
      <c r="B7" t="s">
        <v>183</v>
      </c>
      <c r="C7" s="151">
        <v>2.2574392649999999</v>
      </c>
      <c r="D7" s="151">
        <v>4.5477803110000004</v>
      </c>
      <c r="E7" s="151">
        <v>4.0611096770000001</v>
      </c>
      <c r="F7" s="151">
        <v>5.8837785629999999</v>
      </c>
      <c r="G7" s="151">
        <v>2.7651255959999999</v>
      </c>
      <c r="H7" s="151">
        <v>3.3877766500000002</v>
      </c>
      <c r="I7" s="151">
        <v>6.8942780690000003</v>
      </c>
      <c r="J7" s="151">
        <v>6.040136253</v>
      </c>
      <c r="K7" s="151">
        <v>1.7700097239999999</v>
      </c>
      <c r="L7" s="151">
        <v>2.7477458000000001</v>
      </c>
      <c r="M7" s="151">
        <v>4.1639984280000002</v>
      </c>
      <c r="N7" s="151">
        <v>4.4397468010000001</v>
      </c>
      <c r="O7" s="151">
        <v>2.4051412239999999</v>
      </c>
      <c r="P7" s="151">
        <v>1.832139373</v>
      </c>
      <c r="Q7" s="151">
        <v>3.3981757080000001</v>
      </c>
      <c r="R7" s="151">
        <v>2.2339840679999998</v>
      </c>
      <c r="S7" t="s">
        <v>183</v>
      </c>
      <c r="T7" s="151">
        <v>2.0941163120000001</v>
      </c>
      <c r="U7" s="151">
        <v>2.0629216760000002</v>
      </c>
      <c r="V7" s="151">
        <v>2.4089529089999999</v>
      </c>
      <c r="W7" s="151">
        <v>4.3580336700000002</v>
      </c>
      <c r="X7" s="151">
        <v>2.1471225600000001</v>
      </c>
      <c r="Y7" s="151">
        <v>2.7752642340000002</v>
      </c>
      <c r="Z7" s="151">
        <v>4.931526377</v>
      </c>
      <c r="AA7" s="151">
        <v>2.910650124</v>
      </c>
      <c r="AB7" s="151">
        <v>4.9105035969999999</v>
      </c>
      <c r="AC7" s="151">
        <v>4.1042823530000003</v>
      </c>
      <c r="AD7" s="151">
        <v>4.1912051100000003</v>
      </c>
      <c r="AE7" s="151">
        <v>3.2424069000000002</v>
      </c>
      <c r="AF7" s="151">
        <v>3.8947428099999999</v>
      </c>
      <c r="AG7" s="151">
        <v>4.2261895520000001</v>
      </c>
      <c r="AH7" s="151">
        <v>4.149236567</v>
      </c>
      <c r="AI7" s="151">
        <v>4.2179889499999996</v>
      </c>
    </row>
    <row r="8" spans="1:35" x14ac:dyDescent="0.3">
      <c r="B8" s="10"/>
      <c r="C8" s="5" t="s">
        <v>0</v>
      </c>
      <c r="D8" s="5" t="s">
        <v>1</v>
      </c>
      <c r="E8" s="5" t="s">
        <v>2</v>
      </c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S8" s="10"/>
      <c r="T8" s="5" t="s">
        <v>0</v>
      </c>
      <c r="U8" s="5" t="s">
        <v>1</v>
      </c>
      <c r="V8" s="5" t="s">
        <v>2</v>
      </c>
      <c r="W8" s="5" t="s">
        <v>3</v>
      </c>
      <c r="X8" s="6" t="s">
        <v>4</v>
      </c>
      <c r="Y8" s="6" t="s">
        <v>5</v>
      </c>
      <c r="Z8" s="6" t="s">
        <v>6</v>
      </c>
      <c r="AA8" s="6" t="s">
        <v>7</v>
      </c>
      <c r="AB8" s="7" t="s">
        <v>8</v>
      </c>
      <c r="AC8" s="7" t="s">
        <v>9</v>
      </c>
      <c r="AD8" s="7" t="s">
        <v>10</v>
      </c>
      <c r="AE8" s="7" t="s">
        <v>11</v>
      </c>
      <c r="AF8" s="8" t="s">
        <v>12</v>
      </c>
      <c r="AG8" s="8" t="s">
        <v>13</v>
      </c>
      <c r="AH8" s="8" t="s">
        <v>14</v>
      </c>
      <c r="AI8" s="8" t="s">
        <v>15</v>
      </c>
    </row>
    <row r="9" spans="1:35" x14ac:dyDescent="0.3">
      <c r="B9" s="10">
        <v>1</v>
      </c>
      <c r="C9" s="10">
        <v>4.0912919539999999</v>
      </c>
      <c r="D9" s="10">
        <v>4.8057029699999996</v>
      </c>
      <c r="E9" s="10">
        <v>5.2813965270000001</v>
      </c>
      <c r="F9" s="10">
        <v>5.3210322579999998</v>
      </c>
      <c r="G9" s="10">
        <v>6.348634304</v>
      </c>
      <c r="H9" s="10">
        <v>7.7097016570000001</v>
      </c>
      <c r="I9" s="10">
        <v>6.607841584</v>
      </c>
      <c r="J9" s="10">
        <v>5.6361967210000001</v>
      </c>
      <c r="K9" s="10">
        <v>2.5465427869999999</v>
      </c>
      <c r="L9" s="10">
        <v>4.6694876030000003</v>
      </c>
      <c r="M9" s="10">
        <v>3.3093818179999999</v>
      </c>
      <c r="N9" s="10">
        <v>4.7216765010000001</v>
      </c>
      <c r="O9" s="10">
        <v>2.9668459660000002</v>
      </c>
      <c r="P9" s="10">
        <v>3.8865554599999999</v>
      </c>
      <c r="Q9" s="10">
        <v>4.1808158769999997</v>
      </c>
      <c r="R9" s="10">
        <v>3.0476267340000001</v>
      </c>
      <c r="S9" s="10"/>
      <c r="T9" s="10">
        <v>3.335509778</v>
      </c>
      <c r="U9" s="10">
        <v>3.0495739589999999</v>
      </c>
      <c r="V9" s="10">
        <v>2.5597987419999999</v>
      </c>
      <c r="W9" s="10">
        <v>2.42404486</v>
      </c>
      <c r="X9" s="10">
        <v>3.586522167</v>
      </c>
      <c r="Y9" s="10">
        <v>4.9412443259999996</v>
      </c>
      <c r="Z9" s="10">
        <v>3.2002813190000001</v>
      </c>
      <c r="AA9" s="10">
        <v>4.4836226420000003</v>
      </c>
      <c r="AB9" s="10">
        <v>5.6668998410000002</v>
      </c>
      <c r="AC9" s="10">
        <v>4.7113408420000003</v>
      </c>
      <c r="AD9" s="10">
        <v>3.1501815209999999</v>
      </c>
      <c r="AE9" s="10">
        <v>2.8439999999999999</v>
      </c>
      <c r="AF9" s="10">
        <v>3.1318005250000001</v>
      </c>
      <c r="AG9" s="10">
        <v>2.9927892379999999</v>
      </c>
      <c r="AH9" s="10">
        <v>3.6492903229999998</v>
      </c>
      <c r="AI9" s="10">
        <v>4.0520228569999999</v>
      </c>
    </row>
    <row r="10" spans="1:35" x14ac:dyDescent="0.3">
      <c r="B10" s="10">
        <v>2</v>
      </c>
      <c r="C10" s="10">
        <v>2.350392646</v>
      </c>
      <c r="D10" s="10">
        <v>3.9400124349999999</v>
      </c>
      <c r="E10" s="10">
        <v>3.4087225810000001</v>
      </c>
      <c r="F10" s="10">
        <v>4.5498044760000003</v>
      </c>
      <c r="G10" s="10">
        <v>2.4435993640000002</v>
      </c>
      <c r="H10" s="10">
        <v>4.5968821210000002</v>
      </c>
      <c r="I10" s="10">
        <v>4.7530517740000002</v>
      </c>
      <c r="J10" s="10">
        <v>4.6746472020000001</v>
      </c>
      <c r="K10" s="10">
        <v>1.5405640190000001</v>
      </c>
      <c r="L10" s="10">
        <v>3.0432023369999999</v>
      </c>
      <c r="M10" s="10">
        <v>3.4805941059999999</v>
      </c>
      <c r="N10" s="10">
        <v>3.295762963</v>
      </c>
      <c r="O10" s="10">
        <v>1.676660949</v>
      </c>
      <c r="P10" s="10">
        <v>1.077136884</v>
      </c>
      <c r="Q10" s="10">
        <v>1.6893787810000001</v>
      </c>
      <c r="R10" s="10">
        <v>3.9202124270000001</v>
      </c>
      <c r="S10" s="10"/>
      <c r="T10" s="10">
        <v>2.0654297869999998</v>
      </c>
      <c r="U10" s="10">
        <v>1.768218579</v>
      </c>
      <c r="V10" s="10">
        <v>4.6498393350000002</v>
      </c>
      <c r="W10" s="10">
        <v>4.9027878789999999</v>
      </c>
      <c r="X10" s="10">
        <v>2.0208212329999999</v>
      </c>
      <c r="Y10" s="10">
        <v>3.601938686</v>
      </c>
      <c r="Z10" s="10">
        <v>2.7028558029999998</v>
      </c>
      <c r="AA10" s="10">
        <v>3.2786633580000002</v>
      </c>
      <c r="AB10" s="10">
        <v>4.3285179859999996</v>
      </c>
      <c r="AC10" s="10">
        <v>4.8378980389999997</v>
      </c>
      <c r="AD10" s="10">
        <v>3.0142228530000001</v>
      </c>
      <c r="AE10" s="10">
        <v>3.5297087770000002</v>
      </c>
      <c r="AF10" s="10">
        <v>4.9906661110000003</v>
      </c>
      <c r="AG10" s="10">
        <v>3.4968913549999998</v>
      </c>
      <c r="AH10" s="10">
        <v>4.6290802510000004</v>
      </c>
      <c r="AI10" s="10">
        <v>3.128574586</v>
      </c>
    </row>
    <row r="11" spans="1:35" x14ac:dyDescent="0.3">
      <c r="B11" s="10">
        <v>3</v>
      </c>
      <c r="C11" s="10">
        <v>1.938741957</v>
      </c>
      <c r="D11" s="10">
        <v>5.4279958549999998</v>
      </c>
      <c r="E11" s="10">
        <v>4.468851613</v>
      </c>
      <c r="F11" s="10">
        <v>6.169630153</v>
      </c>
      <c r="G11" s="10">
        <v>4.6942829890000004</v>
      </c>
      <c r="H11" s="10">
        <v>5.6006677949999997</v>
      </c>
      <c r="I11" s="10">
        <v>3.7177335660000002</v>
      </c>
      <c r="J11" s="10">
        <v>6.0647396589999998</v>
      </c>
      <c r="K11" s="10">
        <v>2.015844408</v>
      </c>
      <c r="L11" s="10">
        <v>4.1954828339999999</v>
      </c>
      <c r="M11" s="10">
        <v>2.5270066799999999</v>
      </c>
      <c r="N11" s="10">
        <v>3.150495174</v>
      </c>
      <c r="O11" s="10">
        <v>1.017559748</v>
      </c>
      <c r="P11" s="10">
        <v>2.0938735689999999</v>
      </c>
      <c r="Q11" s="10">
        <v>1.7476332210000001</v>
      </c>
      <c r="R11" s="10">
        <v>3.189871482</v>
      </c>
      <c r="S11" s="10"/>
      <c r="T11" s="10">
        <v>2.237548936</v>
      </c>
      <c r="U11" s="10">
        <v>2.4313005460000001</v>
      </c>
      <c r="V11" s="10">
        <v>3.641440443</v>
      </c>
      <c r="W11" s="10">
        <v>4.3580336700000002</v>
      </c>
      <c r="X11" s="10">
        <v>1.5156159250000001</v>
      </c>
      <c r="Y11" s="10">
        <v>3.0311396589999999</v>
      </c>
      <c r="Z11" s="10">
        <v>3.0822039860000001</v>
      </c>
      <c r="AA11" s="10">
        <v>3.7804995859999999</v>
      </c>
      <c r="AB11" s="10">
        <v>3.3827913669999998</v>
      </c>
      <c r="AC11" s="10">
        <v>3.8663529410000002</v>
      </c>
      <c r="AD11" s="10">
        <v>5.425601136</v>
      </c>
      <c r="AE11" s="10">
        <v>3.2218853369999998</v>
      </c>
      <c r="AF11" s="10">
        <v>3.574395998</v>
      </c>
      <c r="AG11" s="10">
        <v>4.974187702</v>
      </c>
      <c r="AH11" s="10">
        <v>5.1653761339999997</v>
      </c>
      <c r="AI11" s="10">
        <v>3.1425414360000001</v>
      </c>
    </row>
    <row r="12" spans="1:35" x14ac:dyDescent="0.3">
      <c r="B12" s="10">
        <v>4</v>
      </c>
      <c r="C12" s="10">
        <v>2.659466455</v>
      </c>
      <c r="D12" s="10">
        <v>4.6803728930000004</v>
      </c>
      <c r="E12" s="10">
        <v>4.3050201000000001</v>
      </c>
      <c r="F12" s="10">
        <v>5.4810613630000002</v>
      </c>
      <c r="G12" s="10">
        <v>4.062910563</v>
      </c>
      <c r="H12" s="10">
        <v>5.3237570559999998</v>
      </c>
      <c r="I12" s="10">
        <v>5.493226248</v>
      </c>
      <c r="J12" s="10">
        <v>5.6039299590000002</v>
      </c>
      <c r="K12" s="10">
        <v>1.9682402349999999</v>
      </c>
      <c r="L12" s="10">
        <v>3.6639796439999999</v>
      </c>
      <c r="M12" s="10">
        <v>3.3702452580000002</v>
      </c>
      <c r="N12" s="10">
        <v>3.9019203600000001</v>
      </c>
      <c r="O12" s="10">
        <v>2.0165519719999998</v>
      </c>
      <c r="P12" s="10">
        <v>2.2224263209999999</v>
      </c>
      <c r="Q12" s="10">
        <v>2.7540008970000001</v>
      </c>
      <c r="R12" s="10">
        <v>3.0979236779999999</v>
      </c>
      <c r="S12" s="10"/>
      <c r="T12" s="10">
        <v>2.433151203</v>
      </c>
      <c r="U12" s="10">
        <v>2.3280036900000001</v>
      </c>
      <c r="V12" s="10">
        <v>3.3150078569999999</v>
      </c>
      <c r="W12" s="10">
        <v>4.0107250199999998</v>
      </c>
      <c r="X12" s="10">
        <v>2.317520472</v>
      </c>
      <c r="Y12" s="10">
        <v>3.5873967260000001</v>
      </c>
      <c r="Z12" s="10">
        <v>3.4792168710000002</v>
      </c>
      <c r="AA12" s="10">
        <v>3.6133589279999998</v>
      </c>
      <c r="AB12" s="10">
        <v>4.5721781979999996</v>
      </c>
      <c r="AC12" s="10">
        <v>4.3799685439999996</v>
      </c>
      <c r="AD12" s="10">
        <v>3.9453026549999999</v>
      </c>
      <c r="AE12" s="10">
        <v>3.2095002539999999</v>
      </c>
      <c r="AF12" s="10">
        <v>3.8979013610000002</v>
      </c>
      <c r="AG12" s="10">
        <v>3.9225144620000001</v>
      </c>
      <c r="AH12" s="10">
        <v>4.3982458189999996</v>
      </c>
      <c r="AI12" s="10">
        <v>3.6352819570000001</v>
      </c>
    </row>
    <row r="13" spans="1:35" x14ac:dyDescent="0.3">
      <c r="B13" s="10">
        <v>5</v>
      </c>
      <c r="C13" s="10">
        <v>2.2574392649999999</v>
      </c>
      <c r="D13" s="10">
        <v>4.5477803110000004</v>
      </c>
      <c r="E13" s="10">
        <v>4.0611096770000001</v>
      </c>
      <c r="F13" s="10">
        <v>5.8837785629999999</v>
      </c>
      <c r="G13" s="10">
        <v>2.7651255959999999</v>
      </c>
      <c r="H13" s="10">
        <v>3.3877766500000002</v>
      </c>
      <c r="I13" s="10">
        <v>6.8942780690000003</v>
      </c>
      <c r="J13" s="10">
        <v>6.040136253</v>
      </c>
      <c r="K13" s="10">
        <v>1.7700097239999999</v>
      </c>
      <c r="L13" s="10">
        <v>2.7477458000000001</v>
      </c>
      <c r="M13" s="10">
        <v>4.1639984280000002</v>
      </c>
      <c r="N13" s="10">
        <v>4.4397468010000001</v>
      </c>
      <c r="O13" s="10">
        <v>2.4051412239999999</v>
      </c>
      <c r="P13" s="10">
        <v>1.832139373</v>
      </c>
      <c r="Q13" s="10">
        <v>3.3981757080000001</v>
      </c>
      <c r="R13" s="10">
        <v>2.2339840679999998</v>
      </c>
      <c r="S13" s="10"/>
      <c r="T13" s="10">
        <v>2.0941163120000001</v>
      </c>
      <c r="U13" s="10">
        <v>2.0629216760000002</v>
      </c>
      <c r="V13" s="10">
        <v>2.4089529089999999</v>
      </c>
      <c r="W13" s="10">
        <v>4.3580336700000002</v>
      </c>
      <c r="X13" s="10">
        <v>2.1471225600000001</v>
      </c>
      <c r="Y13" s="10">
        <v>2.7752642340000002</v>
      </c>
      <c r="Z13" s="10">
        <v>4.931526377</v>
      </c>
      <c r="AA13" s="10">
        <v>2.910650124</v>
      </c>
      <c r="AB13" s="10">
        <v>4.9105035969999999</v>
      </c>
      <c r="AC13" s="10">
        <v>4.1042823530000003</v>
      </c>
      <c r="AD13" s="10">
        <v>4.1912051100000003</v>
      </c>
      <c r="AE13" s="10">
        <v>3.2424069000000002</v>
      </c>
      <c r="AF13" s="10">
        <v>3.8947428099999999</v>
      </c>
      <c r="AG13" s="10">
        <v>4.2261895520000001</v>
      </c>
      <c r="AH13" s="10">
        <v>4.149236567</v>
      </c>
      <c r="AI13" s="10">
        <v>4.2179889499999996</v>
      </c>
    </row>
    <row r="14" spans="1:35" x14ac:dyDescent="0.3">
      <c r="B14" s="10"/>
      <c r="C14" s="96">
        <f>AVERAGE(C9:C13)</f>
        <v>2.6594664554</v>
      </c>
      <c r="D14" s="96">
        <f t="shared" ref="D14:AI14" si="0">AVERAGE(D9:D13)</f>
        <v>4.6803728927999995</v>
      </c>
      <c r="E14" s="96">
        <f t="shared" si="0"/>
        <v>4.305020099600001</v>
      </c>
      <c r="F14" s="96">
        <f t="shared" si="0"/>
        <v>5.4810613626000002</v>
      </c>
      <c r="G14" s="96">
        <f t="shared" si="0"/>
        <v>4.0629105632</v>
      </c>
      <c r="H14" s="96">
        <f t="shared" si="0"/>
        <v>5.3237570557999998</v>
      </c>
      <c r="I14" s="96">
        <f t="shared" si="0"/>
        <v>5.4932262482000001</v>
      </c>
      <c r="J14" s="96">
        <f t="shared" si="0"/>
        <v>5.6039299588000002</v>
      </c>
      <c r="K14" s="96">
        <f t="shared" si="0"/>
        <v>1.9682402345999996</v>
      </c>
      <c r="L14" s="96">
        <f t="shared" si="0"/>
        <v>3.6639796435999998</v>
      </c>
      <c r="M14" s="96">
        <f t="shared" si="0"/>
        <v>3.3702452579999997</v>
      </c>
      <c r="N14" s="96">
        <f t="shared" si="0"/>
        <v>3.9019203598000005</v>
      </c>
      <c r="O14" s="96">
        <f t="shared" si="0"/>
        <v>2.0165519717999998</v>
      </c>
      <c r="P14" s="96">
        <f t="shared" si="0"/>
        <v>2.2224263214</v>
      </c>
      <c r="Q14" s="96">
        <f t="shared" si="0"/>
        <v>2.7540008968</v>
      </c>
      <c r="R14" s="96">
        <f t="shared" si="0"/>
        <v>3.0979236778000003</v>
      </c>
      <c r="S14" s="96"/>
      <c r="T14" s="96">
        <f t="shared" si="0"/>
        <v>2.4331512032</v>
      </c>
      <c r="U14" s="96">
        <f t="shared" si="0"/>
        <v>2.3280036900000001</v>
      </c>
      <c r="V14" s="96">
        <f t="shared" si="0"/>
        <v>3.3150078571999999</v>
      </c>
      <c r="W14" s="96">
        <f t="shared" si="0"/>
        <v>4.0107250198000006</v>
      </c>
      <c r="X14" s="96">
        <f t="shared" si="0"/>
        <v>2.3175204713999999</v>
      </c>
      <c r="Y14" s="96">
        <f t="shared" si="0"/>
        <v>3.5873967262000002</v>
      </c>
      <c r="Z14" s="96">
        <f t="shared" si="0"/>
        <v>3.4792168711999998</v>
      </c>
      <c r="AA14" s="96">
        <f t="shared" si="0"/>
        <v>3.6133589276000002</v>
      </c>
      <c r="AB14" s="96">
        <f t="shared" si="0"/>
        <v>4.5721781977999996</v>
      </c>
      <c r="AC14" s="96">
        <f t="shared" si="0"/>
        <v>4.3799685437999996</v>
      </c>
      <c r="AD14" s="96">
        <f t="shared" si="0"/>
        <v>3.9453026550000003</v>
      </c>
      <c r="AE14" s="96">
        <f t="shared" si="0"/>
        <v>3.2095002536000004</v>
      </c>
      <c r="AF14" s="96">
        <f t="shared" si="0"/>
        <v>3.8979013610000002</v>
      </c>
      <c r="AG14" s="96">
        <f t="shared" si="0"/>
        <v>3.9225144618000001</v>
      </c>
      <c r="AH14" s="96">
        <f t="shared" si="0"/>
        <v>4.3982458187999995</v>
      </c>
      <c r="AI14" s="96">
        <f t="shared" si="0"/>
        <v>3.6352819572000001</v>
      </c>
    </row>
    <row r="15" spans="1:35" x14ac:dyDescent="0.3">
      <c r="B15" s="97" t="s">
        <v>103</v>
      </c>
      <c r="C15" s="98">
        <f>STDEV(C9:C13)</f>
        <v>0.8406426920090676</v>
      </c>
      <c r="D15" s="98">
        <f t="shared" ref="D15:AI15" si="1">STDEV(D9:D13)</f>
        <v>0.5339386954702483</v>
      </c>
      <c r="E15" s="98">
        <f t="shared" si="1"/>
        <v>0.67878443354033935</v>
      </c>
      <c r="F15" s="98">
        <f t="shared" si="1"/>
        <v>0.61829540386652726</v>
      </c>
      <c r="G15" s="98">
        <f t="shared" si="1"/>
        <v>1.5755617046201469</v>
      </c>
      <c r="H15" s="98">
        <f t="shared" si="1"/>
        <v>1.5847538057977457</v>
      </c>
      <c r="I15" s="98">
        <f t="shared" si="1"/>
        <v>1.3139202856500216</v>
      </c>
      <c r="J15" s="98">
        <f t="shared" si="1"/>
        <v>0.56285635310592119</v>
      </c>
      <c r="K15" s="98">
        <f t="shared" si="1"/>
        <v>0.3737988363278224</v>
      </c>
      <c r="L15" s="98">
        <f t="shared" si="1"/>
        <v>0.79347193056366594</v>
      </c>
      <c r="M15" s="98">
        <f t="shared" si="1"/>
        <v>0.58244669732432819</v>
      </c>
      <c r="N15" s="98">
        <f t="shared" si="1"/>
        <v>0.6879905543390229</v>
      </c>
      <c r="O15" s="98">
        <f t="shared" si="1"/>
        <v>0.73613376042178058</v>
      </c>
      <c r="P15" s="98">
        <f t="shared" si="1"/>
        <v>1.0307598407968979</v>
      </c>
      <c r="Q15" s="98">
        <f t="shared" si="1"/>
        <v>1.0720259235966783</v>
      </c>
      <c r="R15" s="98">
        <f t="shared" si="1"/>
        <v>0.59865153004379101</v>
      </c>
      <c r="S15" s="98"/>
      <c r="T15" s="98">
        <f t="shared" si="1"/>
        <v>0.52504165116493362</v>
      </c>
      <c r="U15" s="98">
        <f t="shared" si="1"/>
        <v>0.47826816175859788</v>
      </c>
      <c r="V15" s="98">
        <f t="shared" si="1"/>
        <v>0.90548463322641193</v>
      </c>
      <c r="W15" s="98">
        <f t="shared" si="1"/>
        <v>0.94267924970194894</v>
      </c>
      <c r="X15" s="98">
        <f t="shared" si="1"/>
        <v>0.76981849991561213</v>
      </c>
      <c r="Y15" s="98">
        <f t="shared" si="1"/>
        <v>0.8369731031783475</v>
      </c>
      <c r="Z15" s="98">
        <f t="shared" si="1"/>
        <v>0.85839438519680866</v>
      </c>
      <c r="AA15" s="98">
        <f t="shared" si="1"/>
        <v>0.58972784385224375</v>
      </c>
      <c r="AB15" s="98">
        <f t="shared" si="1"/>
        <v>0.83469917993388965</v>
      </c>
      <c r="AC15" s="98">
        <f t="shared" si="1"/>
        <v>0.40598980462134066</v>
      </c>
      <c r="AD15" s="98">
        <f t="shared" si="1"/>
        <v>0.96835928580921227</v>
      </c>
      <c r="AE15" s="98">
        <f t="shared" si="1"/>
        <v>0.24359811755624902</v>
      </c>
      <c r="AF15" s="98">
        <f t="shared" si="1"/>
        <v>0.68660596161419729</v>
      </c>
      <c r="AG15" s="98">
        <f t="shared" si="1"/>
        <v>0.74896247993020104</v>
      </c>
      <c r="AH15" s="98">
        <f t="shared" si="1"/>
        <v>0.56229738523288708</v>
      </c>
      <c r="AI15" s="98">
        <f t="shared" si="1"/>
        <v>0.50318137840270649</v>
      </c>
    </row>
    <row r="16" spans="1:35" x14ac:dyDescent="0.3">
      <c r="B16" s="97" t="s">
        <v>104</v>
      </c>
      <c r="C16" s="99">
        <v>0.3</v>
      </c>
      <c r="D16" s="99">
        <v>0.20721000000000001</v>
      </c>
      <c r="E16" s="99">
        <v>0.20463999999999999</v>
      </c>
      <c r="F16" s="99">
        <v>0.19789000000000001</v>
      </c>
      <c r="G16" s="99">
        <v>0.19494</v>
      </c>
      <c r="H16" s="99">
        <v>0.23064000000000001</v>
      </c>
      <c r="I16" s="99">
        <v>0.20186999999999999</v>
      </c>
      <c r="J16" s="99">
        <v>0.3</v>
      </c>
      <c r="K16" s="99">
        <v>0.24933</v>
      </c>
      <c r="L16" s="99">
        <v>0.183</v>
      </c>
      <c r="M16" s="99">
        <v>0.25839000000000001</v>
      </c>
      <c r="N16" s="99">
        <v>0.21085999999999999</v>
      </c>
      <c r="O16" s="99">
        <v>0.12214</v>
      </c>
      <c r="P16" s="99">
        <v>0.3</v>
      </c>
      <c r="Q16" s="99">
        <v>0.26069999999999999</v>
      </c>
      <c r="R16" s="99">
        <v>0.26651999999999998</v>
      </c>
      <c r="S16" s="142"/>
      <c r="T16" s="99">
        <v>0.3</v>
      </c>
      <c r="U16" s="99">
        <v>0.2145</v>
      </c>
      <c r="V16" s="99">
        <v>0.19786999999999999</v>
      </c>
      <c r="W16" s="99">
        <v>0.3</v>
      </c>
      <c r="X16" s="99">
        <v>0.3</v>
      </c>
      <c r="Y16" s="99">
        <v>0.29307</v>
      </c>
      <c r="Z16" s="99">
        <v>0.3</v>
      </c>
      <c r="AA16" s="99">
        <v>0.18842999999999999</v>
      </c>
      <c r="AB16" s="99">
        <v>0.18518000000000001</v>
      </c>
      <c r="AC16" s="99">
        <v>0.19281000000000001</v>
      </c>
      <c r="AD16" s="99">
        <v>0.19977</v>
      </c>
      <c r="AE16" s="99">
        <v>0.3</v>
      </c>
      <c r="AF16" s="99">
        <v>0.3</v>
      </c>
      <c r="AG16" s="99">
        <v>0.14257</v>
      </c>
      <c r="AH16" s="99">
        <v>0.14071</v>
      </c>
      <c r="AI16" s="99">
        <v>0.23627000000000001</v>
      </c>
    </row>
    <row r="17" spans="3:26" x14ac:dyDescent="0.3">
      <c r="D17" s="100"/>
      <c r="E17" s="101">
        <v>0</v>
      </c>
      <c r="F17" s="101">
        <v>50</v>
      </c>
      <c r="G17" s="101">
        <v>100</v>
      </c>
      <c r="H17" s="101">
        <v>200</v>
      </c>
      <c r="V17" s="102"/>
      <c r="W17" s="103">
        <v>0</v>
      </c>
      <c r="X17" s="103">
        <v>50</v>
      </c>
      <c r="Y17" s="103">
        <v>100</v>
      </c>
      <c r="Z17" s="103">
        <v>200</v>
      </c>
    </row>
    <row r="18" spans="3:26" x14ac:dyDescent="0.3">
      <c r="C18" t="s">
        <v>187</v>
      </c>
      <c r="D18" s="14" t="s">
        <v>17</v>
      </c>
      <c r="E18" s="10">
        <f>C14</f>
        <v>2.6594664554</v>
      </c>
      <c r="F18" s="10">
        <f t="shared" ref="F18:H18" si="2">D14</f>
        <v>4.6803728927999995</v>
      </c>
      <c r="G18" s="10">
        <f t="shared" si="2"/>
        <v>4.305020099600001</v>
      </c>
      <c r="H18" s="10">
        <f t="shared" si="2"/>
        <v>5.4810613626000002</v>
      </c>
      <c r="U18" t="s">
        <v>188</v>
      </c>
      <c r="V18" s="14" t="s">
        <v>17</v>
      </c>
      <c r="W18" s="10">
        <f>T14</f>
        <v>2.4331512032</v>
      </c>
      <c r="X18" s="10">
        <f t="shared" ref="X18:Z18" si="3">U14</f>
        <v>2.3280036900000001</v>
      </c>
      <c r="Y18" s="10">
        <f t="shared" si="3"/>
        <v>3.3150078571999999</v>
      </c>
      <c r="Z18" s="10">
        <f t="shared" si="3"/>
        <v>4.0107250198000006</v>
      </c>
    </row>
    <row r="19" spans="3:26" x14ac:dyDescent="0.3">
      <c r="D19" s="17" t="s">
        <v>18</v>
      </c>
      <c r="E19" s="10">
        <f>G14</f>
        <v>4.0629105632</v>
      </c>
      <c r="F19" s="10">
        <f t="shared" ref="F19:H19" si="4">H14</f>
        <v>5.3237570557999998</v>
      </c>
      <c r="G19" s="10">
        <f t="shared" si="4"/>
        <v>5.4932262482000001</v>
      </c>
      <c r="H19" s="10">
        <f t="shared" si="4"/>
        <v>5.6039299588000002</v>
      </c>
      <c r="V19" s="17" t="s">
        <v>18</v>
      </c>
      <c r="W19" s="10">
        <f>X14</f>
        <v>2.3175204713999999</v>
      </c>
      <c r="X19" s="10">
        <f t="shared" ref="X19:Z19" si="5">Y14</f>
        <v>3.5873967262000002</v>
      </c>
      <c r="Y19" s="10">
        <f t="shared" si="5"/>
        <v>3.4792168711999998</v>
      </c>
      <c r="Z19" s="10">
        <f t="shared" si="5"/>
        <v>3.6133589276000002</v>
      </c>
    </row>
    <row r="20" spans="3:26" x14ac:dyDescent="0.3">
      <c r="D20" s="14" t="s">
        <v>19</v>
      </c>
      <c r="E20" s="10">
        <f>K14</f>
        <v>1.9682402345999996</v>
      </c>
      <c r="F20" s="10">
        <f t="shared" ref="F20:H20" si="6">L14</f>
        <v>3.6639796435999998</v>
      </c>
      <c r="G20" s="10">
        <f t="shared" si="6"/>
        <v>3.3702452579999997</v>
      </c>
      <c r="H20" s="10">
        <f t="shared" si="6"/>
        <v>3.9019203598000005</v>
      </c>
      <c r="V20" s="14" t="s">
        <v>19</v>
      </c>
      <c r="W20" s="10">
        <f>AB14</f>
        <v>4.5721781977999996</v>
      </c>
      <c r="X20" s="10">
        <f t="shared" ref="X20:Z20" si="7">AC14</f>
        <v>4.3799685437999996</v>
      </c>
      <c r="Y20" s="10">
        <f t="shared" si="7"/>
        <v>3.9453026550000003</v>
      </c>
      <c r="Z20" s="10">
        <f t="shared" si="7"/>
        <v>3.2095002536000004</v>
      </c>
    </row>
    <row r="21" spans="3:26" x14ac:dyDescent="0.3">
      <c r="D21" s="14" t="s">
        <v>20</v>
      </c>
      <c r="E21" s="10">
        <f>O14</f>
        <v>2.0165519717999998</v>
      </c>
      <c r="F21" s="10">
        <f t="shared" ref="F21:H21" si="8">P14</f>
        <v>2.2224263214</v>
      </c>
      <c r="G21" s="10">
        <f t="shared" si="8"/>
        <v>2.7540008968</v>
      </c>
      <c r="H21" s="10">
        <f t="shared" si="8"/>
        <v>3.0979236778000003</v>
      </c>
      <c r="V21" s="14" t="s">
        <v>20</v>
      </c>
      <c r="W21" s="10">
        <f>AF14</f>
        <v>3.8979013610000002</v>
      </c>
      <c r="X21" s="10">
        <f t="shared" ref="X21:Z21" si="9">AG14</f>
        <v>3.9225144618000001</v>
      </c>
      <c r="Y21" s="10">
        <f t="shared" si="9"/>
        <v>4.3982458187999995</v>
      </c>
      <c r="Z21" s="10">
        <f t="shared" si="9"/>
        <v>3.6352819572000001</v>
      </c>
    </row>
    <row r="22" spans="3:26" x14ac:dyDescent="0.3">
      <c r="D22" s="10"/>
      <c r="E22" s="98">
        <f>C15</f>
        <v>0.8406426920090676</v>
      </c>
      <c r="F22" s="98">
        <f t="shared" ref="F22:H22" si="10">D15</f>
        <v>0.5339386954702483</v>
      </c>
      <c r="G22" s="98">
        <f t="shared" si="10"/>
        <v>0.67878443354033935</v>
      </c>
      <c r="H22" s="98">
        <f t="shared" si="10"/>
        <v>0.61829540386652726</v>
      </c>
      <c r="V22" s="10"/>
      <c r="W22" s="98">
        <f>T15</f>
        <v>0.52504165116493362</v>
      </c>
      <c r="X22" s="98">
        <f t="shared" ref="X22:Z22" si="11">U15</f>
        <v>0.47826816175859788</v>
      </c>
      <c r="Y22" s="98">
        <f t="shared" si="11"/>
        <v>0.90548463322641193</v>
      </c>
      <c r="Z22" s="98">
        <f t="shared" si="11"/>
        <v>0.94267924970194894</v>
      </c>
    </row>
    <row r="23" spans="3:26" x14ac:dyDescent="0.3">
      <c r="D23" s="10"/>
      <c r="E23" s="98">
        <f>G15</f>
        <v>1.5755617046201469</v>
      </c>
      <c r="F23" s="98">
        <f t="shared" ref="F23:H23" si="12">H15</f>
        <v>1.5847538057977457</v>
      </c>
      <c r="G23" s="98">
        <f t="shared" si="12"/>
        <v>1.3139202856500216</v>
      </c>
      <c r="H23" s="98">
        <f t="shared" si="12"/>
        <v>0.56285635310592119</v>
      </c>
      <c r="V23" s="10"/>
      <c r="W23" s="98">
        <f>X15</f>
        <v>0.76981849991561213</v>
      </c>
      <c r="X23" s="98">
        <f t="shared" ref="X23:Z23" si="13">Y15</f>
        <v>0.8369731031783475</v>
      </c>
      <c r="Y23" s="98">
        <f t="shared" si="13"/>
        <v>0.85839438519680866</v>
      </c>
      <c r="Z23" s="98">
        <f t="shared" si="13"/>
        <v>0.58972784385224375</v>
      </c>
    </row>
    <row r="24" spans="3:26" x14ac:dyDescent="0.3">
      <c r="D24" s="10"/>
      <c r="E24" s="98">
        <f>K15</f>
        <v>0.3737988363278224</v>
      </c>
      <c r="F24" s="98">
        <f t="shared" ref="F24:H24" si="14">L15</f>
        <v>0.79347193056366594</v>
      </c>
      <c r="G24" s="98">
        <f t="shared" si="14"/>
        <v>0.58244669732432819</v>
      </c>
      <c r="H24" s="98">
        <f t="shared" si="14"/>
        <v>0.6879905543390229</v>
      </c>
      <c r="V24" s="10"/>
      <c r="W24" s="98">
        <f>AB15</f>
        <v>0.83469917993388965</v>
      </c>
      <c r="X24" s="98">
        <f t="shared" ref="X24:Z24" si="15">AC15</f>
        <v>0.40598980462134066</v>
      </c>
      <c r="Y24" s="98">
        <f t="shared" si="15"/>
        <v>0.96835928580921227</v>
      </c>
      <c r="Z24" s="98">
        <f t="shared" si="15"/>
        <v>0.24359811755624902</v>
      </c>
    </row>
    <row r="25" spans="3:26" x14ac:dyDescent="0.3">
      <c r="D25" s="10"/>
      <c r="E25" s="98">
        <f>O15</f>
        <v>0.73613376042178058</v>
      </c>
      <c r="F25" s="98">
        <f t="shared" ref="F25:H25" si="16">P15</f>
        <v>1.0307598407968979</v>
      </c>
      <c r="G25" s="98">
        <f t="shared" si="16"/>
        <v>1.0720259235966783</v>
      </c>
      <c r="H25" s="98">
        <f t="shared" si="16"/>
        <v>0.59865153004379101</v>
      </c>
      <c r="V25" s="10"/>
      <c r="W25" s="98">
        <f>AF15</f>
        <v>0.68660596161419729</v>
      </c>
      <c r="X25" s="98">
        <f t="shared" ref="X25:Z25" si="17">AG15</f>
        <v>0.74896247993020104</v>
      </c>
      <c r="Y25" s="98">
        <f t="shared" si="17"/>
        <v>0.56229738523288708</v>
      </c>
      <c r="Z25" s="98">
        <f t="shared" si="17"/>
        <v>0.50318137840270649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0E28-4419-4FB3-8882-7021BD641FF3}">
  <dimension ref="A1:Q21"/>
  <sheetViews>
    <sheetView tabSelected="1" workbookViewId="0">
      <selection activeCell="J23" sqref="J23"/>
    </sheetView>
  </sheetViews>
  <sheetFormatPr defaultRowHeight="14.4" x14ac:dyDescent="0.3"/>
  <sheetData>
    <row r="1" spans="1:17" x14ac:dyDescent="0.3">
      <c r="B1" s="143" t="s">
        <v>17</v>
      </c>
      <c r="C1" s="144"/>
      <c r="D1" s="144"/>
      <c r="E1" s="145"/>
      <c r="F1" s="143" t="s">
        <v>18</v>
      </c>
      <c r="G1" s="144"/>
      <c r="H1" s="144"/>
      <c r="I1" s="145"/>
      <c r="J1" s="143" t="s">
        <v>19</v>
      </c>
      <c r="K1" s="144"/>
      <c r="L1" s="144"/>
      <c r="M1" s="145"/>
      <c r="N1" s="143" t="s">
        <v>20</v>
      </c>
      <c r="O1" s="144"/>
      <c r="P1" s="144"/>
      <c r="Q1" s="145"/>
    </row>
    <row r="2" spans="1:17" x14ac:dyDescent="0.3"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x14ac:dyDescent="0.3">
      <c r="A3" t="s">
        <v>124</v>
      </c>
      <c r="B3" s="146">
        <v>0.89757542438488036</v>
      </c>
      <c r="C3" s="59">
        <v>0.46532438478747201</v>
      </c>
      <c r="D3" s="59">
        <v>0.31655041872944845</v>
      </c>
      <c r="E3" s="80">
        <v>1.4008451268845279</v>
      </c>
      <c r="F3" s="146">
        <v>1.7505217727912972</v>
      </c>
      <c r="G3" s="59">
        <v>1.7460178887469147</v>
      </c>
      <c r="H3" s="59">
        <v>1.8252429289908214</v>
      </c>
      <c r="I3" s="80">
        <v>0.85610979209565929</v>
      </c>
      <c r="J3" s="146">
        <v>0.55102614562833852</v>
      </c>
      <c r="K3" s="59">
        <v>0.77053264175948755</v>
      </c>
      <c r="L3" s="59">
        <v>1.9792243024113989</v>
      </c>
      <c r="M3" s="80">
        <v>1.9948658452719055</v>
      </c>
      <c r="N3" s="146">
        <v>2.691558683895658</v>
      </c>
      <c r="O3" s="59">
        <v>2.163442605462842</v>
      </c>
      <c r="P3" s="59">
        <v>2.2343376496194098</v>
      </c>
      <c r="Q3" s="80">
        <v>0.90730643402399125</v>
      </c>
    </row>
    <row r="4" spans="1:17" x14ac:dyDescent="0.3">
      <c r="A4" t="s">
        <v>125</v>
      </c>
      <c r="B4" s="146">
        <v>6.8140934301218836</v>
      </c>
      <c r="C4" s="59">
        <v>7.6486518309195812</v>
      </c>
      <c r="D4" s="59">
        <v>8.2547161346681577</v>
      </c>
      <c r="E4" s="80">
        <v>7.4438525625406564</v>
      </c>
      <c r="F4" s="146">
        <v>7.6246953505600317</v>
      </c>
      <c r="G4" s="59">
        <v>11.904667423274418</v>
      </c>
      <c r="H4" s="59">
        <v>7.6262625349913531</v>
      </c>
      <c r="I4" s="80">
        <v>8.6361130177448207</v>
      </c>
      <c r="J4" s="146">
        <v>4.6631056133445785</v>
      </c>
      <c r="K4" s="59">
        <v>4.6859978840545633</v>
      </c>
      <c r="L4" s="59">
        <v>6.44787294963358</v>
      </c>
      <c r="M4" s="80">
        <v>6.1770845910612513</v>
      </c>
      <c r="N4" s="146">
        <v>4.1391196567471047</v>
      </c>
      <c r="O4" s="59">
        <v>3.1504509830703138</v>
      </c>
      <c r="P4" s="59">
        <v>5.5066122925017371</v>
      </c>
      <c r="Q4" s="80">
        <v>6.0981461286804794</v>
      </c>
    </row>
    <row r="5" spans="1:17" x14ac:dyDescent="0.3">
      <c r="A5" t="s">
        <v>126</v>
      </c>
      <c r="B5" s="146">
        <v>16.90433715924858</v>
      </c>
      <c r="C5" s="59">
        <v>15.918992111150359</v>
      </c>
      <c r="D5" s="59">
        <v>15.002049323005608</v>
      </c>
      <c r="E5" s="80">
        <v>19.745955245978717</v>
      </c>
      <c r="F5" s="146">
        <v>19.58057859256245</v>
      </c>
      <c r="G5" s="59">
        <v>12.89672304188062</v>
      </c>
      <c r="H5" s="59">
        <v>16.264540951403358</v>
      </c>
      <c r="I5" s="80">
        <v>16.878396777351441</v>
      </c>
      <c r="J5" s="146">
        <v>20.016868147315154</v>
      </c>
      <c r="K5" s="59">
        <v>21.256072876123795</v>
      </c>
      <c r="L5" s="59">
        <v>17.681070434875163</v>
      </c>
      <c r="M5" s="80">
        <v>18.373764364346499</v>
      </c>
      <c r="N5" s="146">
        <v>19.790872675703369</v>
      </c>
      <c r="O5" s="59">
        <v>11.26585319895397</v>
      </c>
      <c r="P5" s="59">
        <v>21.788753675366586</v>
      </c>
      <c r="Q5" s="80">
        <v>15.965103598691385</v>
      </c>
    </row>
    <row r="6" spans="1:17" x14ac:dyDescent="0.3">
      <c r="A6" t="s">
        <v>127</v>
      </c>
      <c r="B6" s="146">
        <v>8.7513603877525838</v>
      </c>
      <c r="C6" s="59">
        <v>8.2044036265159548</v>
      </c>
      <c r="D6" s="59">
        <v>8.8289572570798551</v>
      </c>
      <c r="E6" s="80">
        <v>5.9461404853928368</v>
      </c>
      <c r="F6" s="146">
        <v>9.0052614909572917</v>
      </c>
      <c r="G6" s="59">
        <v>8.154697184942977</v>
      </c>
      <c r="H6" s="59">
        <v>6.8943581921782018</v>
      </c>
      <c r="I6" s="80">
        <v>7.8765851627640062</v>
      </c>
      <c r="J6" s="146">
        <v>10.120888389091931</v>
      </c>
      <c r="K6" s="59">
        <v>11.030613575867273</v>
      </c>
      <c r="L6" s="59">
        <v>5.2515418157315787</v>
      </c>
      <c r="M6" s="80">
        <v>5.302143430854275</v>
      </c>
      <c r="N6" s="146">
        <v>1.6171970243574751</v>
      </c>
      <c r="O6" s="59">
        <v>5.1344375198772516</v>
      </c>
      <c r="P6" s="59">
        <v>6.6237811173114425</v>
      </c>
      <c r="Q6" s="80">
        <v>6.5081788440567063</v>
      </c>
    </row>
    <row r="7" spans="1:17" x14ac:dyDescent="0.3">
      <c r="A7" t="s">
        <v>128</v>
      </c>
      <c r="B7" s="146">
        <v>33.659078414433012</v>
      </c>
      <c r="C7" s="59">
        <v>36.547745201931001</v>
      </c>
      <c r="D7" s="59">
        <v>35.67472972982673</v>
      </c>
      <c r="E7" s="80">
        <v>32.562197896198867</v>
      </c>
      <c r="F7" s="146">
        <v>32.664375347961318</v>
      </c>
      <c r="G7" s="59">
        <v>35.912413393544497</v>
      </c>
      <c r="H7" s="59">
        <v>34.788045923834964</v>
      </c>
      <c r="I7" s="80">
        <v>36.194784200320314</v>
      </c>
      <c r="J7" s="146">
        <v>27.738731140474183</v>
      </c>
      <c r="K7" s="59">
        <v>32.608748162235365</v>
      </c>
      <c r="L7" s="59">
        <v>37.209416885334299</v>
      </c>
      <c r="M7" s="80">
        <v>35.960081684506719</v>
      </c>
      <c r="N7" s="146">
        <v>36.980659228314295</v>
      </c>
      <c r="O7" s="59">
        <v>40.776406711258176</v>
      </c>
      <c r="P7" s="59">
        <v>30.821182471700372</v>
      </c>
      <c r="Q7" s="80">
        <v>39.171210468920393</v>
      </c>
    </row>
    <row r="8" spans="1:17" x14ac:dyDescent="0.3">
      <c r="A8" t="s">
        <v>129</v>
      </c>
      <c r="B8" s="146">
        <v>9.2001480999450234</v>
      </c>
      <c r="C8" s="59">
        <v>10.644059813964441</v>
      </c>
      <c r="D8" s="59">
        <v>9.4031983794915526</v>
      </c>
      <c r="E8" s="80">
        <v>10.655364528962101</v>
      </c>
      <c r="F8" s="146">
        <v>8.1119539883473006</v>
      </c>
      <c r="G8" s="59">
        <v>9.6527011690383411</v>
      </c>
      <c r="H8" s="59">
        <v>8.8822465306830569</v>
      </c>
      <c r="I8" s="80">
        <v>8.4860828241683635</v>
      </c>
      <c r="J8" s="146">
        <v>14.469121919220317</v>
      </c>
      <c r="K8" s="59">
        <v>10.869582720745122</v>
      </c>
      <c r="L8" s="59">
        <v>9.3243456024714799</v>
      </c>
      <c r="M8" s="80">
        <v>10.061823342380224</v>
      </c>
      <c r="N8" s="146">
        <v>12.779249213454175</v>
      </c>
      <c r="O8" s="59">
        <v>10.268875039754503</v>
      </c>
      <c r="P8" s="59">
        <v>11.409383742737413</v>
      </c>
      <c r="Q8" s="80">
        <v>9.0730643402399132</v>
      </c>
    </row>
    <row r="9" spans="1:17" x14ac:dyDescent="0.3">
      <c r="A9" t="s">
        <v>130</v>
      </c>
      <c r="B9" s="146">
        <v>1.2715651845452471</v>
      </c>
      <c r="C9" s="59">
        <v>0.97963028376309902</v>
      </c>
      <c r="D9" s="59">
        <v>1.2489744412454429</v>
      </c>
      <c r="E9" s="80">
        <v>2.5408946184448085</v>
      </c>
      <c r="F9" s="146">
        <v>1.4166593728259467</v>
      </c>
      <c r="G9" s="59">
        <v>4.8114697502400778</v>
      </c>
      <c r="H9" s="59">
        <v>9.4876488883186259</v>
      </c>
      <c r="I9" s="80">
        <v>2.2692066778439162</v>
      </c>
      <c r="J9" s="146">
        <v>1.0420766563583543</v>
      </c>
      <c r="K9" s="59">
        <v>1.1352675286111571</v>
      </c>
      <c r="L9" s="59">
        <v>2.5949829742727228</v>
      </c>
      <c r="M9" s="80">
        <v>2.8085611242643931</v>
      </c>
      <c r="N9" s="146">
        <v>3.6867568527310275</v>
      </c>
      <c r="O9" s="59">
        <v>2.5024151795906606</v>
      </c>
      <c r="P9" s="59">
        <v>3.7555888153177315</v>
      </c>
      <c r="Q9" s="80">
        <v>1.1952017448200654</v>
      </c>
    </row>
    <row r="10" spans="1:17" x14ac:dyDescent="0.3">
      <c r="A10" t="s">
        <v>131</v>
      </c>
      <c r="B10" s="147">
        <v>22.065395849461641</v>
      </c>
      <c r="C10" s="148">
        <v>19.12162957729895</v>
      </c>
      <c r="D10" s="148">
        <v>20.816240687424049</v>
      </c>
      <c r="E10" s="149">
        <v>19.224363975330224</v>
      </c>
      <c r="F10" s="147">
        <v>19.219646268275582</v>
      </c>
      <c r="G10" s="148">
        <v>14.484012031650542</v>
      </c>
      <c r="H10" s="148">
        <v>13.734501247851725</v>
      </c>
      <c r="I10" s="149">
        <v>18.28492984213073</v>
      </c>
      <c r="J10" s="147">
        <v>20.841533127167089</v>
      </c>
      <c r="K10" s="148">
        <v>17.069270642947895</v>
      </c>
      <c r="L10" s="148">
        <v>19.000553303149431</v>
      </c>
      <c r="M10" s="149">
        <v>18.811234944449986</v>
      </c>
      <c r="N10" s="147">
        <v>17.755240057631021</v>
      </c>
      <c r="O10" s="148">
        <v>24.02717363670714</v>
      </c>
      <c r="P10" s="148">
        <v>17.35177110874648</v>
      </c>
      <c r="Q10" s="149">
        <v>20.58887677208288</v>
      </c>
    </row>
    <row r="12" spans="1:17" x14ac:dyDescent="0.3">
      <c r="B12" s="143" t="s">
        <v>17</v>
      </c>
      <c r="C12" s="144"/>
      <c r="D12" s="144"/>
      <c r="E12" s="145"/>
      <c r="F12" s="143" t="s">
        <v>18</v>
      </c>
      <c r="G12" s="144"/>
      <c r="H12" s="144"/>
      <c r="I12" s="145"/>
      <c r="J12" s="143" t="s">
        <v>19</v>
      </c>
      <c r="K12" s="144"/>
      <c r="L12" s="144"/>
      <c r="M12" s="145"/>
      <c r="N12" s="143" t="s">
        <v>20</v>
      </c>
      <c r="O12" s="144"/>
      <c r="P12" s="144"/>
      <c r="Q12" s="145"/>
    </row>
    <row r="13" spans="1:17" x14ac:dyDescent="0.3">
      <c r="B13" s="5" t="s">
        <v>0</v>
      </c>
      <c r="C13" s="5" t="s">
        <v>1</v>
      </c>
      <c r="D13" s="5" t="s">
        <v>2</v>
      </c>
      <c r="E13" s="5" t="s">
        <v>3</v>
      </c>
      <c r="F13" s="6" t="s">
        <v>4</v>
      </c>
      <c r="G13" s="6" t="s">
        <v>5</v>
      </c>
      <c r="H13" s="6" t="s">
        <v>6</v>
      </c>
      <c r="I13" s="6" t="s">
        <v>7</v>
      </c>
      <c r="J13" s="7" t="s">
        <v>8</v>
      </c>
      <c r="K13" s="7" t="s">
        <v>9</v>
      </c>
      <c r="L13" s="7" t="s">
        <v>10</v>
      </c>
      <c r="M13" s="7" t="s">
        <v>11</v>
      </c>
      <c r="N13" s="8" t="s">
        <v>12</v>
      </c>
      <c r="O13" s="8" t="s">
        <v>13</v>
      </c>
      <c r="P13" s="8" t="s">
        <v>14</v>
      </c>
      <c r="Q13" s="8" t="s">
        <v>15</v>
      </c>
    </row>
    <row r="14" spans="1:17" x14ac:dyDescent="0.3">
      <c r="A14" t="s">
        <v>124</v>
      </c>
      <c r="B14" s="146">
        <v>0.74809270833692443</v>
      </c>
      <c r="C14" s="59">
        <v>1.590036124043843</v>
      </c>
      <c r="D14" s="59">
        <v>1.3905937032847429</v>
      </c>
      <c r="E14" s="80">
        <v>1.4780482711581253</v>
      </c>
      <c r="F14" s="146">
        <v>1.9413035359692288</v>
      </c>
      <c r="G14" s="59">
        <v>1.7789463210485532</v>
      </c>
      <c r="H14" s="59">
        <v>2.0685184360417068</v>
      </c>
      <c r="I14" s="80">
        <v>2.0698561887242399</v>
      </c>
      <c r="J14" s="146">
        <v>1.5266089947713086</v>
      </c>
      <c r="K14" s="59">
        <v>1.2806824554592122</v>
      </c>
      <c r="L14" s="59">
        <v>2.9751795346192855</v>
      </c>
      <c r="M14" s="80">
        <v>2.6534169246377566</v>
      </c>
      <c r="N14" s="146">
        <v>2.4941945471746796</v>
      </c>
      <c r="O14" s="59">
        <v>2.9123908771191314</v>
      </c>
      <c r="P14" s="59">
        <v>1.6571585145953005</v>
      </c>
      <c r="Q14" s="80">
        <v>1.1655854289477814</v>
      </c>
    </row>
    <row r="15" spans="1:17" x14ac:dyDescent="0.3">
      <c r="A15" t="s">
        <v>125</v>
      </c>
      <c r="B15" s="146">
        <v>17.444005088409391</v>
      </c>
      <c r="C15" s="59">
        <v>11.747870205745418</v>
      </c>
      <c r="D15" s="59">
        <v>13.504804233822982</v>
      </c>
      <c r="E15" s="80">
        <v>10.536178960457462</v>
      </c>
      <c r="F15" s="146">
        <v>10.183617701397903</v>
      </c>
      <c r="G15" s="59">
        <v>11.940046493817407</v>
      </c>
      <c r="H15" s="59">
        <v>7.6703434829297743</v>
      </c>
      <c r="I15" s="80">
        <v>10.276398683454852</v>
      </c>
      <c r="J15" s="146">
        <v>10.844034780908277</v>
      </c>
      <c r="K15" s="59">
        <v>7.8458651481817006</v>
      </c>
      <c r="L15" s="59">
        <v>7.8655556117667746</v>
      </c>
      <c r="M15" s="80">
        <v>15.244140370958092</v>
      </c>
      <c r="N15" s="146">
        <v>7.6201943751612626</v>
      </c>
      <c r="O15" s="59">
        <v>14.415111148093853</v>
      </c>
      <c r="P15" s="59">
        <v>8.1873475127035142</v>
      </c>
      <c r="Q15" s="80">
        <v>9.4516458383662751</v>
      </c>
    </row>
    <row r="16" spans="1:17" x14ac:dyDescent="0.3">
      <c r="A16" t="s">
        <v>126</v>
      </c>
      <c r="B16" s="146">
        <v>22.511729886820813</v>
      </c>
      <c r="C16" s="59">
        <v>22.339350503095314</v>
      </c>
      <c r="D16" s="59">
        <v>26.474764735613373</v>
      </c>
      <c r="E16" s="80">
        <v>21.153718376208033</v>
      </c>
      <c r="F16" s="146">
        <v>35.535725743165543</v>
      </c>
      <c r="G16" s="59">
        <v>20.20159381529713</v>
      </c>
      <c r="H16" s="59">
        <v>17.518074793271872</v>
      </c>
      <c r="I16" s="80">
        <v>13.118806829942365</v>
      </c>
      <c r="J16" s="146">
        <v>32.443218811733779</v>
      </c>
      <c r="K16" s="59">
        <v>21.030154005435485</v>
      </c>
      <c r="L16" s="59">
        <v>23.126901645623594</v>
      </c>
      <c r="M16" s="80">
        <v>24.24494680159205</v>
      </c>
      <c r="N16" s="146">
        <v>24.941945471746795</v>
      </c>
      <c r="O16" s="59">
        <v>23.935447712794208</v>
      </c>
      <c r="P16" s="59">
        <v>26.087940972341862</v>
      </c>
      <c r="Q16" s="80">
        <v>26.274164737249535</v>
      </c>
    </row>
    <row r="17" spans="1:17" x14ac:dyDescent="0.3">
      <c r="A17" t="s">
        <v>127</v>
      </c>
      <c r="B17" s="146">
        <v>22.546204205177354</v>
      </c>
      <c r="C17" s="59">
        <v>13.929242078400607</v>
      </c>
      <c r="D17" s="59">
        <v>10.683503547351053</v>
      </c>
      <c r="E17" s="80">
        <v>16.407691817443411</v>
      </c>
      <c r="F17" s="146">
        <v>15.102683440845356</v>
      </c>
      <c r="G17" s="59">
        <v>13.342097407864149</v>
      </c>
      <c r="H17" s="59">
        <v>10.985911311034902</v>
      </c>
      <c r="I17" s="80">
        <v>11.57370291441582</v>
      </c>
      <c r="J17" s="146">
        <v>21.176977758618008</v>
      </c>
      <c r="K17" s="59">
        <v>15.637806824554593</v>
      </c>
      <c r="L17" s="59">
        <v>16.62246055779196</v>
      </c>
      <c r="M17" s="80">
        <v>13.995473582893265</v>
      </c>
      <c r="N17" s="146">
        <v>12.195751268598951</v>
      </c>
      <c r="O17" s="59">
        <v>14.757745368931397</v>
      </c>
      <c r="P17" s="59">
        <v>19.689012054597629</v>
      </c>
      <c r="Q17" s="80">
        <v>23.805451272004614</v>
      </c>
    </row>
    <row r="18" spans="1:17" x14ac:dyDescent="0.3">
      <c r="A18" t="s">
        <v>128</v>
      </c>
      <c r="B18" s="146">
        <v>14.341316436320763</v>
      </c>
      <c r="C18" s="59">
        <v>21.945126670687749</v>
      </c>
      <c r="D18" s="59">
        <v>21.126327415287438</v>
      </c>
      <c r="E18" s="80">
        <v>12.637990722196081</v>
      </c>
      <c r="F18" s="146">
        <v>14.971069641796594</v>
      </c>
      <c r="G18" s="59">
        <v>11.728985065896392</v>
      </c>
      <c r="H18" s="59">
        <v>20.883128708363643</v>
      </c>
      <c r="I18" s="80">
        <v>22.010442570236634</v>
      </c>
      <c r="J18" s="146">
        <v>15.154983033974272</v>
      </c>
      <c r="K18" s="59">
        <v>17.929554376428971</v>
      </c>
      <c r="L18" s="59">
        <v>14.2134083030395</v>
      </c>
      <c r="M18" s="80">
        <v>15.426237610884213</v>
      </c>
      <c r="N18" s="146">
        <v>21.329663713769673</v>
      </c>
      <c r="O18" s="59">
        <v>12.090093220981942</v>
      </c>
      <c r="P18" s="59">
        <v>15.882469724042089</v>
      </c>
      <c r="Q18" s="80">
        <v>14.829914459078429</v>
      </c>
    </row>
    <row r="19" spans="1:17" x14ac:dyDescent="0.3">
      <c r="A19" t="s">
        <v>129</v>
      </c>
      <c r="B19" s="146">
        <v>6.6535434428122766</v>
      </c>
      <c r="C19" s="59">
        <v>5.9659206637678075</v>
      </c>
      <c r="D19" s="59">
        <v>6.6588044638057875</v>
      </c>
      <c r="E19" s="80">
        <v>3.5120596534858208</v>
      </c>
      <c r="F19" s="146">
        <v>3.8826070719384576</v>
      </c>
      <c r="G19" s="59">
        <v>4.2513801909804405</v>
      </c>
      <c r="H19" s="59">
        <v>4.0677563503021128</v>
      </c>
      <c r="I19" s="80">
        <v>3.8919126928829013</v>
      </c>
      <c r="J19" s="146">
        <v>4.6220476115346756</v>
      </c>
      <c r="K19" s="59">
        <v>3.5859108752857942</v>
      </c>
      <c r="L19" s="59">
        <v>4.5892445453034325</v>
      </c>
      <c r="M19" s="80">
        <v>7.8561952082412008</v>
      </c>
      <c r="N19" s="146">
        <v>4.8679797024167888</v>
      </c>
      <c r="O19" s="59">
        <v>7.5869006042599221</v>
      </c>
      <c r="P19" s="59">
        <v>4.3643976721024744</v>
      </c>
      <c r="Q19" s="80">
        <v>4.4965852402675379</v>
      </c>
    </row>
    <row r="20" spans="1:17" x14ac:dyDescent="0.3">
      <c r="A20" t="s">
        <v>130</v>
      </c>
      <c r="B20" s="146">
        <v>7.5498757200823245</v>
      </c>
      <c r="C20" s="59">
        <v>10.880577774448776</v>
      </c>
      <c r="D20" s="59">
        <v>7.8354606742774928</v>
      </c>
      <c r="E20" s="80">
        <v>24.136935070288654</v>
      </c>
      <c r="F20" s="146">
        <v>9.6900659549650481</v>
      </c>
      <c r="G20" s="59">
        <v>29.548599908942069</v>
      </c>
      <c r="H20" s="59">
        <v>26.425570450867738</v>
      </c>
      <c r="I20" s="80">
        <v>27.695258863211659</v>
      </c>
      <c r="J20" s="146">
        <v>5.5775670696884783</v>
      </c>
      <c r="K20" s="59">
        <v>25.074414391096155</v>
      </c>
      <c r="L20" s="59">
        <v>19.874681101707779</v>
      </c>
      <c r="M20" s="80">
        <v>8.4024869280195631</v>
      </c>
      <c r="N20" s="146">
        <v>17.373355121699493</v>
      </c>
      <c r="O20" s="59">
        <v>14.14589854600721</v>
      </c>
      <c r="P20" s="59">
        <v>16.571585145953005</v>
      </c>
      <c r="Q20" s="80">
        <v>11.691121624695599</v>
      </c>
    </row>
    <row r="21" spans="1:17" x14ac:dyDescent="0.3">
      <c r="A21" t="s">
        <v>131</v>
      </c>
      <c r="B21" s="147">
        <v>7.3085554915865423</v>
      </c>
      <c r="C21" s="148">
        <v>10.920000157689532</v>
      </c>
      <c r="D21" s="148">
        <v>11.69970663821298</v>
      </c>
      <c r="E21" s="149">
        <v>9.5734135728223535</v>
      </c>
      <c r="F21" s="147">
        <v>7.7981175936391054</v>
      </c>
      <c r="G21" s="148">
        <v>6.6484349795119657</v>
      </c>
      <c r="H21" s="148">
        <v>9.8972173973287418</v>
      </c>
      <c r="I21" s="149">
        <v>8.8916357402942694</v>
      </c>
      <c r="J21" s="147">
        <v>7.7108198134737131</v>
      </c>
      <c r="K21" s="148">
        <v>7.0639748069539712</v>
      </c>
      <c r="L21" s="148">
        <v>10.202336298876659</v>
      </c>
      <c r="M21" s="149">
        <v>11.394084441091543</v>
      </c>
      <c r="N21" s="147">
        <v>8.4458587769846041</v>
      </c>
      <c r="O21" s="148">
        <v>9.3245455813646139</v>
      </c>
      <c r="P21" s="148">
        <v>6.8747467090636727</v>
      </c>
      <c r="Q21" s="149">
        <v>7.5472097366059065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64CD-6387-4B84-80C5-2A4569D4AFCB}">
  <dimension ref="A1:AH74"/>
  <sheetViews>
    <sheetView zoomScale="70" zoomScaleNormal="70" workbookViewId="0">
      <selection activeCell="S1" sqref="S1:AH1"/>
    </sheetView>
  </sheetViews>
  <sheetFormatPr defaultRowHeight="14.4" x14ac:dyDescent="0.3"/>
  <sheetData>
    <row r="1" spans="1:34" x14ac:dyDescent="0.3">
      <c r="A1" s="2" t="s">
        <v>175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13" t="s">
        <v>176</v>
      </c>
      <c r="S1" s="5" t="s">
        <v>0</v>
      </c>
      <c r="T1" s="5" t="s">
        <v>1</v>
      </c>
      <c r="U1" s="5" t="s">
        <v>2</v>
      </c>
      <c r="V1" s="5" t="s">
        <v>3</v>
      </c>
      <c r="W1" s="6" t="s">
        <v>4</v>
      </c>
      <c r="X1" s="6" t="s">
        <v>5</v>
      </c>
      <c r="Y1" s="6" t="s">
        <v>6</v>
      </c>
      <c r="Z1" s="6" t="s">
        <v>7</v>
      </c>
      <c r="AA1" s="7" t="s">
        <v>8</v>
      </c>
      <c r="AB1" s="7" t="s">
        <v>9</v>
      </c>
      <c r="AC1" s="7" t="s">
        <v>10</v>
      </c>
      <c r="AD1" s="7" t="s">
        <v>11</v>
      </c>
      <c r="AE1" s="8" t="s">
        <v>12</v>
      </c>
      <c r="AF1" s="8" t="s">
        <v>13</v>
      </c>
      <c r="AG1" s="8" t="s">
        <v>14</v>
      </c>
      <c r="AH1" s="8" t="s">
        <v>15</v>
      </c>
    </row>
    <row r="2" spans="1:34" x14ac:dyDescent="0.3">
      <c r="A2" s="2" t="s">
        <v>132</v>
      </c>
      <c r="B2">
        <v>0.36</v>
      </c>
      <c r="C2">
        <v>0.55000000000000004</v>
      </c>
      <c r="D2">
        <v>0.26</v>
      </c>
      <c r="E2">
        <v>0.31</v>
      </c>
      <c r="F2">
        <v>0.28000000000000003</v>
      </c>
      <c r="G2">
        <v>0.54</v>
      </c>
      <c r="H2">
        <v>0.3</v>
      </c>
      <c r="I2">
        <v>0.23</v>
      </c>
      <c r="J2">
        <v>0.26</v>
      </c>
      <c r="K2">
        <v>0.31</v>
      </c>
      <c r="L2">
        <v>0.48</v>
      </c>
      <c r="M2">
        <v>0.38</v>
      </c>
      <c r="N2">
        <v>0.86</v>
      </c>
      <c r="O2">
        <v>0.82</v>
      </c>
      <c r="P2">
        <v>0.37</v>
      </c>
      <c r="Q2">
        <v>0.75</v>
      </c>
      <c r="R2" s="13" t="s">
        <v>132</v>
      </c>
      <c r="S2">
        <v>0.68</v>
      </c>
      <c r="T2">
        <v>0.66</v>
      </c>
      <c r="U2">
        <v>0.96</v>
      </c>
      <c r="V2">
        <v>0.83</v>
      </c>
      <c r="W2">
        <v>1.02</v>
      </c>
      <c r="X2">
        <v>0.65</v>
      </c>
      <c r="Y2">
        <v>0.69</v>
      </c>
      <c r="Z2">
        <v>0.76</v>
      </c>
      <c r="AA2">
        <v>1.01</v>
      </c>
      <c r="AB2">
        <v>1.05</v>
      </c>
      <c r="AC2">
        <v>0.63</v>
      </c>
      <c r="AD2">
        <v>0.75</v>
      </c>
      <c r="AE2">
        <v>1.28</v>
      </c>
      <c r="AF2">
        <v>0.57999999999999996</v>
      </c>
      <c r="AG2">
        <v>1.5</v>
      </c>
      <c r="AH2">
        <v>2.62</v>
      </c>
    </row>
    <row r="3" spans="1:34" x14ac:dyDescent="0.3">
      <c r="A3" s="2" t="s">
        <v>133</v>
      </c>
      <c r="B3">
        <v>1.56</v>
      </c>
      <c r="C3">
        <v>0.8</v>
      </c>
      <c r="D3">
        <v>0.5</v>
      </c>
      <c r="E3">
        <v>0.95</v>
      </c>
      <c r="F3">
        <v>1.1599999999999999</v>
      </c>
      <c r="G3">
        <v>2.77</v>
      </c>
      <c r="H3">
        <v>1.32</v>
      </c>
      <c r="I3">
        <v>0.71</v>
      </c>
      <c r="J3">
        <v>2.31</v>
      </c>
      <c r="K3">
        <v>0.91</v>
      </c>
      <c r="L3">
        <v>1.8</v>
      </c>
      <c r="M3">
        <v>2.64</v>
      </c>
      <c r="N3">
        <v>1.56</v>
      </c>
      <c r="O3">
        <v>1.63</v>
      </c>
      <c r="P3">
        <v>4.3099999999999996</v>
      </c>
      <c r="Q3">
        <v>2.0699999999999998</v>
      </c>
      <c r="R3" s="13" t="s">
        <v>133</v>
      </c>
      <c r="S3">
        <v>1.04</v>
      </c>
      <c r="T3">
        <v>1.27</v>
      </c>
      <c r="U3">
        <v>2.11</v>
      </c>
      <c r="V3">
        <v>1.82</v>
      </c>
      <c r="W3">
        <v>1.67</v>
      </c>
      <c r="X3">
        <v>1.33</v>
      </c>
      <c r="Y3">
        <v>1.1599999999999999</v>
      </c>
      <c r="Z3">
        <v>2.41</v>
      </c>
      <c r="AA3">
        <v>1.0900000000000001</v>
      </c>
      <c r="AB3">
        <v>1.49</v>
      </c>
      <c r="AC3">
        <v>1.24</v>
      </c>
      <c r="AD3">
        <v>1.89</v>
      </c>
      <c r="AE3">
        <v>3.62</v>
      </c>
      <c r="AF3">
        <v>1.1299999999999999</v>
      </c>
      <c r="AG3">
        <v>3.45</v>
      </c>
      <c r="AH3">
        <v>3.86</v>
      </c>
    </row>
    <row r="4" spans="1:34" x14ac:dyDescent="0.3">
      <c r="A4" s="2" t="s">
        <v>134</v>
      </c>
      <c r="B4">
        <v>0.18</v>
      </c>
      <c r="C4">
        <v>0.19</v>
      </c>
      <c r="D4">
        <v>7.0000000000000007E-2</v>
      </c>
      <c r="E4">
        <v>0.1</v>
      </c>
      <c r="F4">
        <v>0.26</v>
      </c>
      <c r="G4">
        <v>0.56999999999999995</v>
      </c>
      <c r="H4">
        <v>0.14000000000000001</v>
      </c>
      <c r="I4">
        <v>0.12</v>
      </c>
      <c r="J4">
        <v>0.26</v>
      </c>
      <c r="K4">
        <v>0.09</v>
      </c>
      <c r="L4">
        <v>0.35</v>
      </c>
      <c r="M4">
        <v>0.39</v>
      </c>
      <c r="N4">
        <v>0.38</v>
      </c>
      <c r="O4">
        <v>0.32</v>
      </c>
      <c r="P4">
        <v>0.62</v>
      </c>
      <c r="Q4">
        <v>0.45</v>
      </c>
      <c r="R4" s="13" t="s">
        <v>134</v>
      </c>
      <c r="S4">
        <v>0.16</v>
      </c>
      <c r="T4">
        <v>0.12</v>
      </c>
      <c r="U4">
        <v>0.19</v>
      </c>
      <c r="V4">
        <v>0.22</v>
      </c>
      <c r="W4">
        <v>0.16</v>
      </c>
      <c r="X4">
        <v>0.17</v>
      </c>
      <c r="Y4">
        <v>0.19</v>
      </c>
      <c r="Z4">
        <v>0.21</v>
      </c>
      <c r="AA4">
        <v>0.16</v>
      </c>
      <c r="AB4">
        <v>0.19</v>
      </c>
      <c r="AC4">
        <v>0.14000000000000001</v>
      </c>
      <c r="AD4">
        <v>0.16</v>
      </c>
      <c r="AE4">
        <v>0.46</v>
      </c>
      <c r="AF4">
        <v>0.18</v>
      </c>
      <c r="AG4">
        <v>0.27</v>
      </c>
      <c r="AH4">
        <v>0.36</v>
      </c>
    </row>
    <row r="5" spans="1:34" x14ac:dyDescent="0.3">
      <c r="A5" s="2" t="s">
        <v>135</v>
      </c>
      <c r="B5">
        <v>0.93</v>
      </c>
      <c r="C5">
        <v>0.74</v>
      </c>
      <c r="D5">
        <v>0.35</v>
      </c>
      <c r="E5">
        <v>0.51</v>
      </c>
      <c r="F5">
        <v>0.73</v>
      </c>
      <c r="G5">
        <v>1</v>
      </c>
      <c r="H5">
        <v>0.65</v>
      </c>
      <c r="I5">
        <v>0.48</v>
      </c>
      <c r="J5">
        <v>0.7</v>
      </c>
      <c r="K5">
        <v>0.45</v>
      </c>
      <c r="L5">
        <v>1.23</v>
      </c>
      <c r="M5">
        <v>0.73</v>
      </c>
      <c r="N5">
        <v>2.57</v>
      </c>
      <c r="O5">
        <v>2.94</v>
      </c>
      <c r="P5">
        <v>0.86</v>
      </c>
      <c r="Q5">
        <v>1.71</v>
      </c>
      <c r="R5" s="13" t="s">
        <v>135</v>
      </c>
      <c r="S5">
        <v>1.89</v>
      </c>
      <c r="T5">
        <v>1.67</v>
      </c>
      <c r="U5">
        <v>2.42</v>
      </c>
      <c r="V5">
        <v>2.37</v>
      </c>
      <c r="W5">
        <v>3.04</v>
      </c>
      <c r="X5">
        <v>1.32</v>
      </c>
      <c r="Y5">
        <v>1.51</v>
      </c>
      <c r="Z5">
        <v>1.68</v>
      </c>
      <c r="AA5">
        <v>3.28</v>
      </c>
      <c r="AB5">
        <v>2.6</v>
      </c>
      <c r="AC5">
        <v>1.39</v>
      </c>
      <c r="AD5">
        <v>2.4700000000000002</v>
      </c>
      <c r="AE5">
        <v>3.38</v>
      </c>
      <c r="AF5">
        <v>1.94</v>
      </c>
      <c r="AG5">
        <v>3.96</v>
      </c>
      <c r="AH5">
        <v>5.92</v>
      </c>
    </row>
    <row r="6" spans="1:34" x14ac:dyDescent="0.3">
      <c r="A6" s="2" t="s">
        <v>136</v>
      </c>
      <c r="B6">
        <v>1.59</v>
      </c>
      <c r="C6">
        <v>0.82</v>
      </c>
      <c r="D6">
        <v>0.69</v>
      </c>
      <c r="E6">
        <v>0.87</v>
      </c>
      <c r="F6">
        <v>0.9</v>
      </c>
      <c r="G6">
        <v>3.73</v>
      </c>
      <c r="H6">
        <v>0.77</v>
      </c>
      <c r="I6">
        <v>0.73</v>
      </c>
      <c r="J6">
        <v>1.35</v>
      </c>
      <c r="K6">
        <v>1.1299999999999999</v>
      </c>
      <c r="L6">
        <v>1.69</v>
      </c>
      <c r="M6">
        <v>1.6</v>
      </c>
      <c r="N6">
        <v>1.41</v>
      </c>
      <c r="O6">
        <v>1.55</v>
      </c>
      <c r="P6">
        <v>2.37</v>
      </c>
      <c r="Q6">
        <v>1.01</v>
      </c>
      <c r="R6" s="13" t="s">
        <v>136</v>
      </c>
      <c r="S6">
        <v>0.5</v>
      </c>
      <c r="T6">
        <v>0.45</v>
      </c>
      <c r="U6">
        <v>0.72</v>
      </c>
      <c r="V6">
        <v>0.71</v>
      </c>
      <c r="W6">
        <v>0.51</v>
      </c>
      <c r="X6">
        <v>0.48</v>
      </c>
      <c r="Y6">
        <v>0.39</v>
      </c>
      <c r="Z6">
        <v>0.9</v>
      </c>
      <c r="AA6">
        <v>0.47</v>
      </c>
      <c r="AB6">
        <v>0.43</v>
      </c>
      <c r="AC6">
        <v>0.38</v>
      </c>
      <c r="AD6">
        <v>0.86</v>
      </c>
      <c r="AE6">
        <v>1.34</v>
      </c>
      <c r="AF6">
        <v>0.41</v>
      </c>
      <c r="AG6">
        <v>1.42</v>
      </c>
      <c r="AH6">
        <v>1.43</v>
      </c>
    </row>
    <row r="7" spans="1:34" x14ac:dyDescent="0.3">
      <c r="A7" s="2" t="s">
        <v>137</v>
      </c>
      <c r="B7">
        <v>2.09</v>
      </c>
      <c r="C7">
        <v>1.57</v>
      </c>
      <c r="D7">
        <v>1.05</v>
      </c>
      <c r="E7">
        <v>1.78</v>
      </c>
      <c r="F7">
        <v>2.75</v>
      </c>
      <c r="G7">
        <v>4.8</v>
      </c>
      <c r="H7">
        <v>1.57</v>
      </c>
      <c r="I7">
        <v>1.22</v>
      </c>
      <c r="J7">
        <v>4.1500000000000004</v>
      </c>
      <c r="K7">
        <v>1.66</v>
      </c>
      <c r="L7">
        <v>2.9</v>
      </c>
      <c r="M7">
        <v>2.77</v>
      </c>
      <c r="N7">
        <v>2.97</v>
      </c>
      <c r="O7">
        <v>2.27</v>
      </c>
      <c r="P7">
        <v>4.3099999999999996</v>
      </c>
      <c r="Q7">
        <v>3.02</v>
      </c>
      <c r="R7" s="13" t="s">
        <v>137</v>
      </c>
      <c r="S7">
        <v>1.96</v>
      </c>
      <c r="T7">
        <v>1.95</v>
      </c>
      <c r="U7">
        <v>2.92</v>
      </c>
      <c r="V7">
        <v>3.19</v>
      </c>
      <c r="W7">
        <v>1.77</v>
      </c>
      <c r="X7">
        <v>1.81</v>
      </c>
      <c r="Y7">
        <v>1.95</v>
      </c>
      <c r="Z7">
        <v>5.12</v>
      </c>
      <c r="AA7">
        <v>1.92</v>
      </c>
      <c r="AB7">
        <v>1.97</v>
      </c>
      <c r="AC7">
        <v>1.59</v>
      </c>
      <c r="AD7">
        <v>3.27</v>
      </c>
      <c r="AE7">
        <v>5.8</v>
      </c>
      <c r="AF7">
        <v>1.75</v>
      </c>
      <c r="AG7">
        <v>5.15</v>
      </c>
      <c r="AH7">
        <v>6.36</v>
      </c>
    </row>
    <row r="8" spans="1:34" x14ac:dyDescent="0.3">
      <c r="A8" s="2" t="s">
        <v>138</v>
      </c>
      <c r="B8">
        <v>0.96</v>
      </c>
      <c r="C8">
        <v>0.63</v>
      </c>
      <c r="D8">
        <v>0.39</v>
      </c>
      <c r="E8">
        <v>0.49</v>
      </c>
      <c r="F8">
        <v>1.01</v>
      </c>
      <c r="G8">
        <v>1.75</v>
      </c>
      <c r="H8">
        <v>0.65</v>
      </c>
      <c r="I8">
        <v>0.45</v>
      </c>
      <c r="J8">
        <v>1.47</v>
      </c>
      <c r="K8">
        <v>0.57999999999999996</v>
      </c>
      <c r="L8">
        <v>1.28</v>
      </c>
      <c r="M8">
        <v>1.21</v>
      </c>
      <c r="N8">
        <v>1.42</v>
      </c>
      <c r="O8">
        <v>1.1000000000000001</v>
      </c>
      <c r="P8">
        <v>1.76</v>
      </c>
      <c r="Q8">
        <v>2.23</v>
      </c>
      <c r="R8" s="13" t="s">
        <v>138</v>
      </c>
      <c r="S8">
        <v>0.57999999999999996</v>
      </c>
      <c r="T8">
        <v>0.28999999999999998</v>
      </c>
      <c r="U8">
        <v>0.66</v>
      </c>
      <c r="V8">
        <v>0.65</v>
      </c>
      <c r="W8">
        <v>0.36</v>
      </c>
      <c r="X8">
        <v>0.44</v>
      </c>
      <c r="Y8">
        <v>0.39</v>
      </c>
      <c r="Z8">
        <v>1.25</v>
      </c>
      <c r="AA8">
        <v>0.38</v>
      </c>
      <c r="AB8">
        <v>0.55000000000000004</v>
      </c>
      <c r="AC8">
        <v>0.43</v>
      </c>
      <c r="AD8">
        <v>0.55000000000000004</v>
      </c>
      <c r="AE8">
        <v>1.57</v>
      </c>
      <c r="AF8">
        <v>0.39</v>
      </c>
      <c r="AG8">
        <v>1.02</v>
      </c>
      <c r="AH8">
        <v>1.23</v>
      </c>
    </row>
    <row r="9" spans="1:34" x14ac:dyDescent="0.3">
      <c r="A9" s="2" t="s">
        <v>139</v>
      </c>
      <c r="B9">
        <v>0.25</v>
      </c>
      <c r="C9">
        <v>0.12</v>
      </c>
      <c r="D9">
        <v>7.0000000000000007E-2</v>
      </c>
      <c r="E9">
        <v>0.03</v>
      </c>
      <c r="F9">
        <v>0.09</v>
      </c>
      <c r="G9">
        <v>0.14000000000000001</v>
      </c>
      <c r="H9">
        <v>0.05</v>
      </c>
      <c r="I9">
        <v>0.09</v>
      </c>
      <c r="J9">
        <v>0.09</v>
      </c>
      <c r="K9">
        <v>7.0000000000000007E-2</v>
      </c>
      <c r="L9">
        <v>0.11</v>
      </c>
      <c r="M9">
        <v>0.11</v>
      </c>
      <c r="N9">
        <v>0.23</v>
      </c>
      <c r="O9">
        <v>0.12</v>
      </c>
      <c r="P9">
        <v>0.06</v>
      </c>
      <c r="Q9">
        <v>0.15</v>
      </c>
      <c r="R9" s="13" t="s">
        <v>139</v>
      </c>
      <c r="S9">
        <v>0.77</v>
      </c>
      <c r="T9">
        <v>2.44</v>
      </c>
      <c r="U9">
        <v>0.28999999999999998</v>
      </c>
      <c r="V9">
        <v>0.17</v>
      </c>
      <c r="W9">
        <v>0.15</v>
      </c>
      <c r="X9">
        <v>0.13</v>
      </c>
      <c r="Y9">
        <v>0.08</v>
      </c>
      <c r="Z9">
        <v>0.14000000000000001</v>
      </c>
      <c r="AA9">
        <v>0.16</v>
      </c>
      <c r="AB9">
        <v>0.15</v>
      </c>
      <c r="AC9">
        <v>0.1</v>
      </c>
      <c r="AD9">
        <v>0.14000000000000001</v>
      </c>
      <c r="AE9">
        <v>0.26</v>
      </c>
      <c r="AF9">
        <v>0.09</v>
      </c>
      <c r="AG9">
        <v>0.17</v>
      </c>
      <c r="AH9">
        <v>0.14000000000000001</v>
      </c>
    </row>
    <row r="10" spans="1:34" x14ac:dyDescent="0.3">
      <c r="A10" s="2" t="s">
        <v>140</v>
      </c>
      <c r="B10">
        <v>0.34</v>
      </c>
      <c r="C10">
        <v>0.13</v>
      </c>
      <c r="D10">
        <v>0.04</v>
      </c>
      <c r="E10">
        <v>0.21</v>
      </c>
      <c r="F10">
        <v>0.2</v>
      </c>
      <c r="G10">
        <v>1.41</v>
      </c>
      <c r="H10">
        <v>0.1</v>
      </c>
      <c r="I10">
        <v>0.05</v>
      </c>
      <c r="J10">
        <v>0.14000000000000001</v>
      </c>
      <c r="K10">
        <v>0.17</v>
      </c>
      <c r="L10">
        <v>0.09</v>
      </c>
      <c r="M10">
        <v>0.1</v>
      </c>
      <c r="N10">
        <v>0.25</v>
      </c>
      <c r="O10">
        <v>0.1</v>
      </c>
      <c r="P10">
        <v>0.42</v>
      </c>
      <c r="Q10">
        <v>0.38</v>
      </c>
      <c r="R10" s="13" t="s">
        <v>140</v>
      </c>
      <c r="S10">
        <v>0.64</v>
      </c>
      <c r="T10">
        <v>0.09</v>
      </c>
      <c r="U10">
        <v>0.33</v>
      </c>
      <c r="V10">
        <v>0.11</v>
      </c>
      <c r="W10">
        <v>0.24</v>
      </c>
      <c r="X10">
        <v>0.01</v>
      </c>
      <c r="Y10">
        <v>0.15</v>
      </c>
      <c r="Z10">
        <v>7.0000000000000007E-2</v>
      </c>
      <c r="AA10">
        <v>0.1</v>
      </c>
      <c r="AB10">
        <v>0.1</v>
      </c>
      <c r="AC10">
        <v>0.02</v>
      </c>
      <c r="AD10">
        <v>0.23</v>
      </c>
      <c r="AE10">
        <v>0.21</v>
      </c>
      <c r="AF10">
        <v>0.28000000000000003</v>
      </c>
      <c r="AG10">
        <v>0.28000000000000003</v>
      </c>
      <c r="AH10">
        <v>0.12</v>
      </c>
    </row>
    <row r="11" spans="1:34" x14ac:dyDescent="0.3">
      <c r="A11" s="2" t="s">
        <v>141</v>
      </c>
      <c r="B11">
        <v>0.08</v>
      </c>
      <c r="C11">
        <v>0.04</v>
      </c>
      <c r="D11">
        <v>0.05</v>
      </c>
      <c r="E11">
        <v>0.05</v>
      </c>
      <c r="F11">
        <v>0.06</v>
      </c>
      <c r="G11">
        <v>0.3</v>
      </c>
      <c r="H11">
        <v>0.08</v>
      </c>
      <c r="I11">
        <v>0.1</v>
      </c>
      <c r="J11">
        <v>0.09</v>
      </c>
      <c r="K11">
        <v>0.02</v>
      </c>
      <c r="L11">
        <v>0.06</v>
      </c>
      <c r="M11">
        <v>0.03</v>
      </c>
      <c r="N11">
        <v>0.23</v>
      </c>
      <c r="O11">
        <v>0.16</v>
      </c>
      <c r="P11">
        <v>0.05</v>
      </c>
      <c r="Q11">
        <v>0.03</v>
      </c>
      <c r="R11" s="13" t="s">
        <v>141</v>
      </c>
      <c r="S11">
        <v>0.04</v>
      </c>
      <c r="T11">
        <v>0.01</v>
      </c>
      <c r="U11">
        <v>7.0000000000000007E-2</v>
      </c>
      <c r="W11">
        <v>0.12</v>
      </c>
      <c r="X11">
        <v>0.03</v>
      </c>
      <c r="Y11">
        <v>0.01</v>
      </c>
      <c r="AB11">
        <v>0.05</v>
      </c>
      <c r="AD11">
        <v>0.14000000000000001</v>
      </c>
      <c r="AE11">
        <v>0.13</v>
      </c>
      <c r="AF11">
        <v>0.01</v>
      </c>
      <c r="AG11">
        <v>0.38</v>
      </c>
      <c r="AH11">
        <v>0.26</v>
      </c>
    </row>
    <row r="12" spans="1:34" x14ac:dyDescent="0.3">
      <c r="A12" s="2" t="s">
        <v>142</v>
      </c>
      <c r="B12">
        <v>0.14000000000000001</v>
      </c>
      <c r="C12">
        <v>0.12</v>
      </c>
      <c r="D12">
        <v>0.05</v>
      </c>
      <c r="E12">
        <v>7.0000000000000007E-2</v>
      </c>
      <c r="F12">
        <v>0.05</v>
      </c>
      <c r="G12">
        <v>0.18</v>
      </c>
      <c r="H12">
        <v>0.04</v>
      </c>
      <c r="I12">
        <v>7.0000000000000007E-2</v>
      </c>
      <c r="J12">
        <v>0.25</v>
      </c>
      <c r="K12">
        <v>0.14000000000000001</v>
      </c>
      <c r="L12">
        <v>7.0000000000000007E-2</v>
      </c>
      <c r="M12">
        <v>0.05</v>
      </c>
      <c r="N12">
        <v>0.18</v>
      </c>
      <c r="O12">
        <v>0.19</v>
      </c>
      <c r="P12">
        <v>0.17</v>
      </c>
      <c r="Q12">
        <v>0.2</v>
      </c>
      <c r="R12" s="13" t="s">
        <v>142</v>
      </c>
      <c r="S12">
        <v>0.49</v>
      </c>
      <c r="T12">
        <v>0.18</v>
      </c>
      <c r="U12">
        <v>0.21</v>
      </c>
      <c r="V12">
        <v>0.18</v>
      </c>
      <c r="W12">
        <v>0.15</v>
      </c>
      <c r="X12">
        <v>0.2</v>
      </c>
      <c r="Y12">
        <v>0.16</v>
      </c>
      <c r="Z12">
        <v>0.13</v>
      </c>
      <c r="AA12">
        <v>0.38</v>
      </c>
      <c r="AB12">
        <v>0.33</v>
      </c>
      <c r="AC12">
        <v>0.13</v>
      </c>
      <c r="AD12">
        <v>0.26</v>
      </c>
      <c r="AE12">
        <v>0.23</v>
      </c>
      <c r="AF12">
        <v>0.21</v>
      </c>
      <c r="AG12">
        <v>0.34</v>
      </c>
      <c r="AH12">
        <v>0.71</v>
      </c>
    </row>
    <row r="13" spans="1:34" x14ac:dyDescent="0.3">
      <c r="A13" s="2" t="s">
        <v>143</v>
      </c>
      <c r="B13">
        <v>0.3</v>
      </c>
      <c r="C13">
        <v>0.47</v>
      </c>
      <c r="D13">
        <v>0.1</v>
      </c>
      <c r="E13">
        <v>0.13</v>
      </c>
      <c r="F13">
        <v>0.1</v>
      </c>
      <c r="G13">
        <v>0.13</v>
      </c>
      <c r="H13">
        <v>0.09</v>
      </c>
      <c r="I13">
        <v>0.15</v>
      </c>
      <c r="J13">
        <v>0.23</v>
      </c>
      <c r="K13">
        <v>0.2</v>
      </c>
      <c r="L13">
        <v>0.24</v>
      </c>
      <c r="M13">
        <v>0.16</v>
      </c>
      <c r="N13">
        <v>0.16</v>
      </c>
      <c r="O13">
        <v>0.25</v>
      </c>
      <c r="P13">
        <v>0.4</v>
      </c>
      <c r="Q13">
        <v>0.19</v>
      </c>
      <c r="R13" s="13" t="s">
        <v>143</v>
      </c>
      <c r="S13">
        <v>1.06</v>
      </c>
      <c r="T13">
        <v>0.4</v>
      </c>
      <c r="U13">
        <v>0.37</v>
      </c>
      <c r="V13">
        <v>0.5</v>
      </c>
      <c r="W13">
        <v>0.27</v>
      </c>
      <c r="X13">
        <v>0.52</v>
      </c>
      <c r="Y13">
        <v>0.38</v>
      </c>
      <c r="Z13">
        <v>0.31</v>
      </c>
      <c r="AA13">
        <v>0.34</v>
      </c>
      <c r="AB13">
        <v>0.51</v>
      </c>
      <c r="AC13">
        <v>0.4</v>
      </c>
      <c r="AD13">
        <v>0.57999999999999996</v>
      </c>
      <c r="AE13">
        <v>0.73</v>
      </c>
      <c r="AF13">
        <v>0.7</v>
      </c>
      <c r="AG13">
        <v>0.5</v>
      </c>
      <c r="AH13">
        <v>1.04</v>
      </c>
    </row>
    <row r="14" spans="1:34" x14ac:dyDescent="0.3">
      <c r="A14" s="2" t="s">
        <v>144</v>
      </c>
      <c r="C14">
        <v>0.02</v>
      </c>
      <c r="F14">
        <v>0.02</v>
      </c>
      <c r="I14">
        <v>0.01</v>
      </c>
      <c r="J14">
        <v>0.01</v>
      </c>
      <c r="K14">
        <v>0.01</v>
      </c>
      <c r="L14">
        <v>0.01</v>
      </c>
      <c r="N14">
        <v>0.02</v>
      </c>
      <c r="O14">
        <v>0.01</v>
      </c>
      <c r="Q14">
        <v>0.01</v>
      </c>
      <c r="R14" s="13" t="s">
        <v>144</v>
      </c>
      <c r="S14">
        <v>0.01</v>
      </c>
      <c r="T14">
        <v>0.02</v>
      </c>
      <c r="U14">
        <v>0.01</v>
      </c>
      <c r="V14">
        <v>0.01</v>
      </c>
      <c r="W14">
        <v>0.01</v>
      </c>
      <c r="X14">
        <v>0.01</v>
      </c>
      <c r="Z14">
        <v>0.01</v>
      </c>
      <c r="AA14">
        <v>0.01</v>
      </c>
      <c r="AB14">
        <v>0.02</v>
      </c>
      <c r="AD14">
        <v>0.02</v>
      </c>
      <c r="AE14">
        <v>0.01</v>
      </c>
      <c r="AF14">
        <v>0.01</v>
      </c>
      <c r="AG14">
        <v>0.02</v>
      </c>
      <c r="AH14">
        <v>0.04</v>
      </c>
    </row>
    <row r="15" spans="1:34" x14ac:dyDescent="0.3">
      <c r="A15" s="2" t="s">
        <v>145</v>
      </c>
      <c r="B15">
        <v>0.47</v>
      </c>
      <c r="C15">
        <v>0.33</v>
      </c>
      <c r="D15">
        <v>0.19</v>
      </c>
      <c r="E15">
        <v>0.5</v>
      </c>
      <c r="F15">
        <v>0.47</v>
      </c>
      <c r="G15">
        <v>3.9</v>
      </c>
      <c r="H15">
        <v>0.38</v>
      </c>
      <c r="I15">
        <v>0.22</v>
      </c>
      <c r="J15">
        <v>0.65</v>
      </c>
      <c r="K15">
        <v>0.45</v>
      </c>
      <c r="L15">
        <v>0.65</v>
      </c>
      <c r="M15">
        <v>0.48</v>
      </c>
      <c r="N15">
        <v>0.91</v>
      </c>
      <c r="O15">
        <v>0.36</v>
      </c>
      <c r="P15">
        <v>0.59</v>
      </c>
      <c r="Q15">
        <v>1.04</v>
      </c>
      <c r="R15" s="13" t="s">
        <v>145</v>
      </c>
      <c r="S15">
        <v>0.57999999999999996</v>
      </c>
      <c r="T15">
        <v>0.31</v>
      </c>
      <c r="U15">
        <v>0.45</v>
      </c>
      <c r="V15">
        <v>0.37</v>
      </c>
      <c r="W15">
        <v>0.36</v>
      </c>
      <c r="X15">
        <v>0.28000000000000003</v>
      </c>
      <c r="Y15">
        <v>0.36</v>
      </c>
      <c r="Z15">
        <v>0.28000000000000003</v>
      </c>
      <c r="AA15">
        <v>0.37</v>
      </c>
      <c r="AB15">
        <v>0.3</v>
      </c>
      <c r="AC15">
        <v>0.32</v>
      </c>
      <c r="AD15">
        <v>0.36</v>
      </c>
      <c r="AE15">
        <v>0.36</v>
      </c>
      <c r="AF15">
        <v>0.53</v>
      </c>
      <c r="AG15">
        <v>0.45</v>
      </c>
      <c r="AH15">
        <v>0.7</v>
      </c>
    </row>
    <row r="16" spans="1:34" x14ac:dyDescent="0.3">
      <c r="A16" s="2" t="s">
        <v>146</v>
      </c>
      <c r="B16">
        <v>2.27</v>
      </c>
      <c r="C16">
        <v>2.11</v>
      </c>
      <c r="D16">
        <v>2</v>
      </c>
      <c r="E16">
        <v>2.1</v>
      </c>
      <c r="F16">
        <v>2.15</v>
      </c>
      <c r="G16">
        <v>1.35</v>
      </c>
      <c r="H16">
        <v>1.97</v>
      </c>
      <c r="I16">
        <v>2.21</v>
      </c>
      <c r="J16">
        <v>1.68</v>
      </c>
      <c r="K16">
        <v>2.5299999999999998</v>
      </c>
      <c r="L16">
        <v>1.7</v>
      </c>
      <c r="M16">
        <v>1.92</v>
      </c>
      <c r="N16">
        <v>1.71</v>
      </c>
      <c r="O16">
        <v>1.96</v>
      </c>
      <c r="P16">
        <v>2.0499999999999998</v>
      </c>
      <c r="Q16">
        <v>2.34</v>
      </c>
      <c r="R16" s="13" t="s">
        <v>146</v>
      </c>
      <c r="S16">
        <v>1.17</v>
      </c>
      <c r="T16">
        <v>1.1599999999999999</v>
      </c>
      <c r="U16">
        <v>1.28</v>
      </c>
      <c r="V16">
        <v>1.71</v>
      </c>
      <c r="W16">
        <v>1.33</v>
      </c>
      <c r="X16">
        <v>1.47</v>
      </c>
      <c r="Y16">
        <v>1.49</v>
      </c>
      <c r="Z16">
        <v>1.32</v>
      </c>
      <c r="AA16">
        <v>1.35</v>
      </c>
      <c r="AB16">
        <v>1.38</v>
      </c>
      <c r="AC16">
        <v>1.03</v>
      </c>
      <c r="AD16">
        <v>0.97</v>
      </c>
      <c r="AE16">
        <v>1.21</v>
      </c>
      <c r="AF16">
        <v>1.52</v>
      </c>
      <c r="AG16">
        <v>1.33</v>
      </c>
      <c r="AH16">
        <v>1.41</v>
      </c>
    </row>
    <row r="17" spans="1:34" x14ac:dyDescent="0.3">
      <c r="A17" s="2" t="s">
        <v>147</v>
      </c>
      <c r="B17">
        <v>0.28999999999999998</v>
      </c>
      <c r="C17">
        <v>0.21</v>
      </c>
      <c r="D17">
        <v>0.12</v>
      </c>
      <c r="E17">
        <v>0.11</v>
      </c>
      <c r="F17">
        <v>0.09</v>
      </c>
      <c r="G17">
        <v>0.08</v>
      </c>
      <c r="H17">
        <v>0.09</v>
      </c>
      <c r="I17">
        <v>0.11</v>
      </c>
      <c r="J17">
        <v>0.21</v>
      </c>
      <c r="K17">
        <v>7.0000000000000007E-2</v>
      </c>
      <c r="L17">
        <v>0.16</v>
      </c>
      <c r="M17">
        <v>0.19</v>
      </c>
      <c r="N17">
        <v>0.19</v>
      </c>
      <c r="O17">
        <v>0.17</v>
      </c>
      <c r="P17">
        <v>0.15</v>
      </c>
      <c r="Q17">
        <v>0.16</v>
      </c>
      <c r="R17" s="13" t="s">
        <v>147</v>
      </c>
      <c r="S17">
        <v>0.56999999999999995</v>
      </c>
      <c r="T17">
        <v>0.19</v>
      </c>
      <c r="U17">
        <v>0.21</v>
      </c>
      <c r="V17">
        <v>0.23</v>
      </c>
      <c r="W17">
        <v>0.19</v>
      </c>
      <c r="X17">
        <v>0.28000000000000003</v>
      </c>
      <c r="Y17">
        <v>0.2</v>
      </c>
      <c r="Z17">
        <v>0.16</v>
      </c>
      <c r="AA17">
        <v>0.23</v>
      </c>
      <c r="AB17">
        <v>0.25</v>
      </c>
      <c r="AC17">
        <v>0.24</v>
      </c>
      <c r="AD17">
        <v>0.31</v>
      </c>
      <c r="AE17">
        <v>0.34</v>
      </c>
      <c r="AF17">
        <v>0.38</v>
      </c>
      <c r="AG17">
        <v>0.39</v>
      </c>
      <c r="AH17">
        <v>0.48</v>
      </c>
    </row>
    <row r="18" spans="1:34" x14ac:dyDescent="0.3">
      <c r="A18" s="2" t="s">
        <v>148</v>
      </c>
      <c r="B18">
        <v>8.5</v>
      </c>
      <c r="C18">
        <v>8.2799999999999994</v>
      </c>
      <c r="D18">
        <v>7.62</v>
      </c>
      <c r="E18">
        <v>7.26</v>
      </c>
      <c r="F18">
        <v>8.4700000000000006</v>
      </c>
      <c r="G18">
        <v>6.21</v>
      </c>
      <c r="H18">
        <v>8.76</v>
      </c>
      <c r="I18">
        <v>8.2799999999999994</v>
      </c>
      <c r="J18">
        <v>8.98</v>
      </c>
      <c r="K18">
        <v>9.1</v>
      </c>
      <c r="L18">
        <v>6.99</v>
      </c>
      <c r="M18">
        <v>8.23</v>
      </c>
      <c r="N18">
        <v>7.14</v>
      </c>
      <c r="O18">
        <v>7.8</v>
      </c>
      <c r="P18">
        <v>8.42</v>
      </c>
      <c r="Q18">
        <v>8.32</v>
      </c>
      <c r="R18" s="13" t="s">
        <v>148</v>
      </c>
      <c r="S18">
        <v>10.77</v>
      </c>
      <c r="T18">
        <v>9.16</v>
      </c>
      <c r="U18">
        <v>9.89</v>
      </c>
      <c r="V18">
        <v>11.22</v>
      </c>
      <c r="W18">
        <v>11.17</v>
      </c>
      <c r="X18">
        <v>9.69</v>
      </c>
      <c r="Y18">
        <v>9.5299999999999994</v>
      </c>
      <c r="Z18">
        <v>10.63</v>
      </c>
      <c r="AA18">
        <v>12.25</v>
      </c>
      <c r="AB18">
        <v>10.92</v>
      </c>
      <c r="AC18">
        <v>10.01</v>
      </c>
      <c r="AD18">
        <v>11.2</v>
      </c>
      <c r="AE18">
        <v>9.92</v>
      </c>
      <c r="AF18">
        <v>12.48</v>
      </c>
      <c r="AG18">
        <v>10.95</v>
      </c>
      <c r="AH18">
        <v>10.83</v>
      </c>
    </row>
    <row r="19" spans="1:34" x14ac:dyDescent="0.3">
      <c r="A19" s="2" t="s">
        <v>149</v>
      </c>
      <c r="B19">
        <v>1.17</v>
      </c>
      <c r="C19">
        <v>0.69</v>
      </c>
      <c r="D19">
        <v>0.5</v>
      </c>
      <c r="E19">
        <v>0.38</v>
      </c>
      <c r="F19">
        <v>0.48</v>
      </c>
      <c r="G19">
        <v>0.7</v>
      </c>
      <c r="H19">
        <v>0.4</v>
      </c>
      <c r="I19">
        <v>0.41</v>
      </c>
      <c r="J19">
        <v>0.3</v>
      </c>
      <c r="K19">
        <v>0.52</v>
      </c>
      <c r="L19">
        <v>0.3</v>
      </c>
      <c r="M19">
        <v>0.28999999999999998</v>
      </c>
      <c r="N19">
        <v>0.43</v>
      </c>
      <c r="O19">
        <v>0.28999999999999998</v>
      </c>
      <c r="P19">
        <v>0.28000000000000003</v>
      </c>
      <c r="Q19">
        <v>0.43</v>
      </c>
      <c r="R19" s="13" t="s">
        <v>149</v>
      </c>
      <c r="S19">
        <v>0.59</v>
      </c>
      <c r="T19">
        <v>0.26</v>
      </c>
      <c r="U19">
        <v>0.27</v>
      </c>
      <c r="V19">
        <v>0.35</v>
      </c>
      <c r="W19">
        <v>0.28999999999999998</v>
      </c>
      <c r="X19">
        <v>0.35</v>
      </c>
      <c r="Y19">
        <v>0.43</v>
      </c>
      <c r="Z19">
        <v>0.23</v>
      </c>
      <c r="AA19">
        <v>0.25</v>
      </c>
      <c r="AB19">
        <v>0.44</v>
      </c>
      <c r="AC19">
        <v>0.36</v>
      </c>
      <c r="AD19">
        <v>0.34</v>
      </c>
      <c r="AE19">
        <v>0.49</v>
      </c>
      <c r="AF19">
        <v>0.41</v>
      </c>
      <c r="AG19">
        <v>0.44</v>
      </c>
      <c r="AH19">
        <v>0.73</v>
      </c>
    </row>
    <row r="20" spans="1:34" x14ac:dyDescent="0.3">
      <c r="A20" s="2" t="s">
        <v>150</v>
      </c>
      <c r="F20">
        <v>0.01</v>
      </c>
      <c r="I20">
        <v>0.01</v>
      </c>
      <c r="K20">
        <v>0.01</v>
      </c>
      <c r="L20">
        <v>0.01</v>
      </c>
      <c r="N20">
        <v>0.01</v>
      </c>
      <c r="R20" s="13" t="s">
        <v>150</v>
      </c>
    </row>
    <row r="21" spans="1:34" x14ac:dyDescent="0.3">
      <c r="A21" s="2" t="s">
        <v>151</v>
      </c>
      <c r="B21">
        <v>0.23</v>
      </c>
      <c r="C21">
        <v>0.09</v>
      </c>
      <c r="D21">
        <v>0.06</v>
      </c>
      <c r="E21">
        <v>0.11</v>
      </c>
      <c r="F21">
        <v>0.16</v>
      </c>
      <c r="G21">
        <v>0.16</v>
      </c>
      <c r="H21">
        <v>0.04</v>
      </c>
      <c r="I21">
        <v>0.15</v>
      </c>
      <c r="J21">
        <v>0.12</v>
      </c>
      <c r="K21">
        <v>0.11</v>
      </c>
      <c r="L21">
        <v>0.13</v>
      </c>
      <c r="M21">
        <v>0.12</v>
      </c>
      <c r="N21">
        <v>0.12</v>
      </c>
      <c r="O21">
        <v>7.0000000000000007E-2</v>
      </c>
      <c r="P21">
        <v>0.1</v>
      </c>
      <c r="Q21">
        <v>0.08</v>
      </c>
      <c r="R21" s="13" t="s">
        <v>151</v>
      </c>
      <c r="S21">
        <v>0.17</v>
      </c>
      <c r="T21">
        <v>0.08</v>
      </c>
      <c r="U21">
        <v>0.06</v>
      </c>
      <c r="V21">
        <v>0.08</v>
      </c>
      <c r="W21">
        <v>7.0000000000000007E-2</v>
      </c>
      <c r="X21">
        <v>0.08</v>
      </c>
      <c r="Y21">
        <v>0.04</v>
      </c>
      <c r="Z21">
        <v>0.06</v>
      </c>
      <c r="AA21">
        <v>7.0000000000000007E-2</v>
      </c>
      <c r="AB21">
        <v>7.0000000000000007E-2</v>
      </c>
      <c r="AC21">
        <v>0.05</v>
      </c>
      <c r="AD21">
        <v>7.0000000000000007E-2</v>
      </c>
      <c r="AE21">
        <v>0.1</v>
      </c>
      <c r="AF21">
        <v>0.1</v>
      </c>
      <c r="AG21">
        <v>7.0000000000000007E-2</v>
      </c>
      <c r="AH21">
        <v>0.12</v>
      </c>
    </row>
    <row r="22" spans="1:34" x14ac:dyDescent="0.3">
      <c r="A22" s="2" t="s">
        <v>152</v>
      </c>
      <c r="B22">
        <v>0.74</v>
      </c>
      <c r="C22">
        <v>0.51</v>
      </c>
      <c r="D22">
        <v>0.39</v>
      </c>
      <c r="E22">
        <v>0.52</v>
      </c>
      <c r="F22">
        <v>0.68</v>
      </c>
      <c r="G22">
        <v>0.95</v>
      </c>
      <c r="H22">
        <v>0.55000000000000004</v>
      </c>
      <c r="I22">
        <v>0.66</v>
      </c>
      <c r="J22">
        <v>0.76</v>
      </c>
      <c r="K22">
        <v>0.69</v>
      </c>
      <c r="L22">
        <v>0.68</v>
      </c>
      <c r="M22">
        <v>0.52</v>
      </c>
      <c r="N22">
        <v>0.9</v>
      </c>
      <c r="O22">
        <v>0.64</v>
      </c>
      <c r="P22">
        <v>0.4</v>
      </c>
      <c r="Q22">
        <v>1.03</v>
      </c>
      <c r="R22" s="13" t="s">
        <v>152</v>
      </c>
      <c r="S22">
        <v>0.3</v>
      </c>
      <c r="T22">
        <v>0.2</v>
      </c>
      <c r="U22">
        <v>0.18</v>
      </c>
      <c r="V22">
        <v>0.28000000000000003</v>
      </c>
      <c r="W22">
        <v>0.28000000000000003</v>
      </c>
      <c r="X22">
        <v>0.24</v>
      </c>
      <c r="Y22">
        <v>0.28999999999999998</v>
      </c>
      <c r="Z22">
        <v>0.28999999999999998</v>
      </c>
      <c r="AA22">
        <v>0.19</v>
      </c>
      <c r="AB22">
        <v>0.24</v>
      </c>
      <c r="AC22">
        <v>0.25</v>
      </c>
      <c r="AD22">
        <v>0.34</v>
      </c>
      <c r="AE22">
        <v>0.27</v>
      </c>
      <c r="AF22">
        <v>0.26</v>
      </c>
      <c r="AG22">
        <v>0.3</v>
      </c>
      <c r="AH22">
        <v>0.31</v>
      </c>
    </row>
    <row r="23" spans="1:34" x14ac:dyDescent="0.3">
      <c r="A23" s="2" t="s">
        <v>153</v>
      </c>
      <c r="B23">
        <v>2.93</v>
      </c>
      <c r="C23">
        <v>3.73</v>
      </c>
      <c r="D23">
        <v>3.34</v>
      </c>
      <c r="E23">
        <v>3.87</v>
      </c>
      <c r="F23">
        <v>3.37</v>
      </c>
      <c r="G23">
        <v>3.05</v>
      </c>
      <c r="H23">
        <v>2.8</v>
      </c>
      <c r="I23">
        <v>3.61</v>
      </c>
      <c r="J23">
        <v>2.0699999999999998</v>
      </c>
      <c r="K23">
        <v>3.73</v>
      </c>
      <c r="L23">
        <v>3.3</v>
      </c>
      <c r="M23">
        <v>3.53</v>
      </c>
      <c r="N23">
        <v>2.84</v>
      </c>
      <c r="O23">
        <v>2.78</v>
      </c>
      <c r="P23">
        <v>3.7</v>
      </c>
      <c r="Q23">
        <v>3.41</v>
      </c>
      <c r="R23" s="13" t="s">
        <v>153</v>
      </c>
      <c r="S23">
        <v>1.18</v>
      </c>
      <c r="T23">
        <v>1.56</v>
      </c>
      <c r="U23">
        <v>1.6</v>
      </c>
      <c r="V23">
        <v>1.81</v>
      </c>
      <c r="W23">
        <v>1.7</v>
      </c>
      <c r="X23">
        <v>1.88</v>
      </c>
      <c r="Y23">
        <v>1.58</v>
      </c>
      <c r="Z23">
        <v>1.1499999999999999</v>
      </c>
      <c r="AA23">
        <v>1.18</v>
      </c>
      <c r="AB23">
        <v>1.63</v>
      </c>
      <c r="AC23">
        <v>1.1100000000000001</v>
      </c>
      <c r="AD23">
        <v>1.22</v>
      </c>
      <c r="AE23">
        <v>0.99</v>
      </c>
      <c r="AF23">
        <v>1.77</v>
      </c>
      <c r="AG23">
        <v>1.1399999999999999</v>
      </c>
      <c r="AH23">
        <v>1.25</v>
      </c>
    </row>
    <row r="24" spans="1:34" x14ac:dyDescent="0.3">
      <c r="A24" s="2" t="s">
        <v>154</v>
      </c>
      <c r="B24">
        <v>6.32</v>
      </c>
      <c r="C24">
        <v>6.16</v>
      </c>
      <c r="D24">
        <v>6.47</v>
      </c>
      <c r="E24">
        <v>6.37</v>
      </c>
      <c r="F24">
        <v>6.49</v>
      </c>
      <c r="G24">
        <v>5.5</v>
      </c>
      <c r="H24">
        <v>6.51</v>
      </c>
      <c r="I24">
        <v>6.55</v>
      </c>
      <c r="J24">
        <v>5.79</v>
      </c>
      <c r="K24">
        <v>7.92</v>
      </c>
      <c r="L24">
        <v>6.06</v>
      </c>
      <c r="M24">
        <v>6.67</v>
      </c>
      <c r="N24">
        <v>6.16</v>
      </c>
      <c r="O24">
        <v>5.73</v>
      </c>
      <c r="P24">
        <v>6.3</v>
      </c>
      <c r="Q24">
        <v>6.21</v>
      </c>
      <c r="R24" s="13" t="s">
        <v>154</v>
      </c>
      <c r="S24">
        <v>4.88</v>
      </c>
      <c r="T24">
        <v>6.56</v>
      </c>
      <c r="U24">
        <v>5.58</v>
      </c>
      <c r="V24">
        <v>6.16</v>
      </c>
      <c r="W24">
        <v>6.38</v>
      </c>
      <c r="X24">
        <v>6.41</v>
      </c>
      <c r="Y24">
        <v>6.38</v>
      </c>
      <c r="Z24">
        <v>5.41</v>
      </c>
      <c r="AA24">
        <v>5.29</v>
      </c>
      <c r="AB24">
        <v>5.62</v>
      </c>
      <c r="AC24">
        <v>5.62</v>
      </c>
      <c r="AD24">
        <v>6.02</v>
      </c>
      <c r="AE24">
        <v>3.9</v>
      </c>
      <c r="AF24">
        <v>6.46</v>
      </c>
      <c r="AG24">
        <v>4.55</v>
      </c>
      <c r="AH24">
        <v>4.74</v>
      </c>
    </row>
    <row r="25" spans="1:34" x14ac:dyDescent="0.3">
      <c r="A25" s="2" t="s">
        <v>155</v>
      </c>
      <c r="B25">
        <v>9.14</v>
      </c>
      <c r="C25">
        <v>9.14</v>
      </c>
      <c r="D25">
        <v>12.02</v>
      </c>
      <c r="E25">
        <v>11.97</v>
      </c>
      <c r="F25">
        <v>11.27</v>
      </c>
      <c r="G25">
        <v>6.33</v>
      </c>
      <c r="H25">
        <v>14.1</v>
      </c>
      <c r="I25">
        <v>11.85</v>
      </c>
      <c r="J25">
        <v>11.89</v>
      </c>
      <c r="K25">
        <v>10.15</v>
      </c>
      <c r="L25">
        <v>11.22</v>
      </c>
      <c r="M25">
        <v>12.26</v>
      </c>
      <c r="N25">
        <v>10.119999999999999</v>
      </c>
      <c r="O25">
        <v>11.94</v>
      </c>
      <c r="P25">
        <v>12.47</v>
      </c>
      <c r="Q25">
        <v>10.53</v>
      </c>
      <c r="R25" s="13" t="s">
        <v>155</v>
      </c>
      <c r="S25">
        <v>16.920000000000002</v>
      </c>
      <c r="T25">
        <v>17.54</v>
      </c>
      <c r="U25">
        <v>18.100000000000001</v>
      </c>
      <c r="V25">
        <v>16.32</v>
      </c>
      <c r="W25">
        <v>17.53</v>
      </c>
      <c r="X25">
        <v>19.12</v>
      </c>
      <c r="Y25">
        <v>16.75</v>
      </c>
      <c r="Z25">
        <v>15.8</v>
      </c>
      <c r="AA25">
        <v>18.71</v>
      </c>
      <c r="AB25">
        <v>18.2</v>
      </c>
      <c r="AC25">
        <v>18.55</v>
      </c>
      <c r="AD25">
        <v>16.2</v>
      </c>
      <c r="AE25">
        <v>15.8</v>
      </c>
      <c r="AF25">
        <v>19.04</v>
      </c>
      <c r="AG25">
        <v>16.12</v>
      </c>
      <c r="AH25">
        <v>14.77</v>
      </c>
    </row>
    <row r="26" spans="1:34" x14ac:dyDescent="0.3">
      <c r="A26" s="2" t="s">
        <v>156</v>
      </c>
      <c r="B26">
        <v>0.64</v>
      </c>
      <c r="C26">
        <v>0.79</v>
      </c>
      <c r="D26">
        <v>0.55000000000000004</v>
      </c>
      <c r="E26">
        <v>0.51</v>
      </c>
      <c r="F26">
        <v>0.62</v>
      </c>
      <c r="G26">
        <v>1.21</v>
      </c>
      <c r="H26">
        <v>0.48</v>
      </c>
      <c r="I26">
        <v>0.49</v>
      </c>
      <c r="J26">
        <v>0.37</v>
      </c>
      <c r="K26">
        <v>0.51</v>
      </c>
      <c r="L26">
        <v>0.55000000000000004</v>
      </c>
      <c r="M26">
        <v>0.57999999999999996</v>
      </c>
      <c r="N26">
        <v>0.42</v>
      </c>
      <c r="O26">
        <v>0.55000000000000004</v>
      </c>
      <c r="P26">
        <v>0.81</v>
      </c>
      <c r="Q26">
        <v>0.95</v>
      </c>
      <c r="R26" s="13" t="s">
        <v>156</v>
      </c>
      <c r="S26">
        <v>0.31</v>
      </c>
      <c r="T26">
        <v>0.22</v>
      </c>
      <c r="U26">
        <v>0.23</v>
      </c>
      <c r="V26">
        <v>0.33</v>
      </c>
      <c r="W26">
        <v>0.26</v>
      </c>
      <c r="X26">
        <v>0.27</v>
      </c>
      <c r="Y26">
        <v>0.31</v>
      </c>
      <c r="Z26">
        <v>0.33</v>
      </c>
      <c r="AA26">
        <v>0.18</v>
      </c>
      <c r="AB26">
        <v>0.31</v>
      </c>
      <c r="AC26">
        <v>0.22</v>
      </c>
      <c r="AD26">
        <v>0.21</v>
      </c>
      <c r="AE26">
        <v>0.16</v>
      </c>
      <c r="AF26">
        <v>0.25</v>
      </c>
      <c r="AG26">
        <v>0.24</v>
      </c>
      <c r="AH26">
        <v>0.2</v>
      </c>
    </row>
    <row r="27" spans="1:34" x14ac:dyDescent="0.3">
      <c r="A27" s="2" t="s">
        <v>157</v>
      </c>
      <c r="B27">
        <v>0.89</v>
      </c>
      <c r="C27">
        <v>1.01</v>
      </c>
      <c r="D27">
        <v>0.95</v>
      </c>
      <c r="E27">
        <v>1.04</v>
      </c>
      <c r="F27">
        <v>0.87</v>
      </c>
      <c r="G27">
        <v>0.69</v>
      </c>
      <c r="H27">
        <v>1.17</v>
      </c>
      <c r="I27">
        <v>1.01</v>
      </c>
      <c r="J27">
        <v>0.81</v>
      </c>
      <c r="K27">
        <v>0.74</v>
      </c>
      <c r="L27">
        <v>0.7</v>
      </c>
      <c r="M27">
        <v>1.23</v>
      </c>
      <c r="N27">
        <v>0.71</v>
      </c>
      <c r="O27">
        <v>1.67</v>
      </c>
      <c r="P27">
        <v>1.1299999999999999</v>
      </c>
      <c r="Q27">
        <v>0.75</v>
      </c>
      <c r="R27" s="13" t="s">
        <v>157</v>
      </c>
      <c r="S27">
        <v>0.71</v>
      </c>
      <c r="T27">
        <v>0.75</v>
      </c>
      <c r="U27">
        <v>0.67</v>
      </c>
      <c r="V27">
        <v>0.8</v>
      </c>
      <c r="W27">
        <v>0.74</v>
      </c>
      <c r="X27">
        <v>0.76</v>
      </c>
      <c r="Y27">
        <v>1.02</v>
      </c>
      <c r="Z27">
        <v>0.7</v>
      </c>
      <c r="AA27">
        <v>0.81</v>
      </c>
      <c r="AB27">
        <v>1.03</v>
      </c>
      <c r="AC27">
        <v>1.06</v>
      </c>
      <c r="AD27">
        <v>0.81</v>
      </c>
      <c r="AE27">
        <v>0.75</v>
      </c>
      <c r="AF27">
        <v>0.79</v>
      </c>
      <c r="AG27">
        <v>0.6</v>
      </c>
      <c r="AH27">
        <v>0.66</v>
      </c>
    </row>
    <row r="28" spans="1:34" x14ac:dyDescent="0.3">
      <c r="A28" s="2" t="s">
        <v>158</v>
      </c>
      <c r="B28">
        <v>1.61</v>
      </c>
      <c r="C28">
        <v>1.03</v>
      </c>
      <c r="D28">
        <v>0.62</v>
      </c>
      <c r="E28">
        <v>0.43</v>
      </c>
      <c r="F28">
        <v>0.56999999999999995</v>
      </c>
      <c r="G28">
        <v>0.57999999999999996</v>
      </c>
      <c r="H28">
        <v>0.3</v>
      </c>
      <c r="I28">
        <v>0.34</v>
      </c>
      <c r="J28">
        <v>0.23</v>
      </c>
      <c r="K28">
        <v>0.41</v>
      </c>
      <c r="L28">
        <v>0.32</v>
      </c>
      <c r="M28">
        <v>0.3</v>
      </c>
      <c r="N28">
        <v>0.26</v>
      </c>
      <c r="O28">
        <v>0.26</v>
      </c>
      <c r="P28">
        <v>0.42</v>
      </c>
      <c r="Q28">
        <v>0.27</v>
      </c>
      <c r="R28" s="13" t="s">
        <v>158</v>
      </c>
      <c r="S28">
        <v>0.51</v>
      </c>
      <c r="T28">
        <v>0.24</v>
      </c>
      <c r="U28">
        <v>0.38</v>
      </c>
      <c r="V28">
        <v>0.37</v>
      </c>
      <c r="W28">
        <v>0.27</v>
      </c>
      <c r="X28">
        <v>0.45</v>
      </c>
      <c r="Y28">
        <v>0.37</v>
      </c>
      <c r="Z28">
        <v>0.4</v>
      </c>
      <c r="AA28">
        <v>0.27</v>
      </c>
      <c r="AB28">
        <v>0.51</v>
      </c>
      <c r="AC28">
        <v>0.28000000000000003</v>
      </c>
      <c r="AD28">
        <v>0.45</v>
      </c>
      <c r="AE28">
        <v>0.42</v>
      </c>
      <c r="AF28">
        <v>0.51</v>
      </c>
      <c r="AG28">
        <v>0.44</v>
      </c>
      <c r="AH28">
        <v>0.62</v>
      </c>
    </row>
    <row r="29" spans="1:34" x14ac:dyDescent="0.3">
      <c r="A29" s="2" t="s">
        <v>159</v>
      </c>
      <c r="B29">
        <v>0.22</v>
      </c>
      <c r="C29">
        <v>0.2</v>
      </c>
      <c r="D29">
        <v>0.1</v>
      </c>
      <c r="E29">
        <v>0.08</v>
      </c>
      <c r="F29">
        <v>0.09</v>
      </c>
      <c r="G29">
        <v>0.14000000000000001</v>
      </c>
      <c r="H29">
        <v>0.03</v>
      </c>
      <c r="I29">
        <v>0.04</v>
      </c>
      <c r="J29">
        <v>0.06</v>
      </c>
      <c r="K29">
        <v>0.1</v>
      </c>
      <c r="L29">
        <v>0.08</v>
      </c>
      <c r="M29">
        <v>0.03</v>
      </c>
      <c r="N29">
        <v>7.0000000000000007E-2</v>
      </c>
      <c r="O29">
        <v>7.0000000000000007E-2</v>
      </c>
      <c r="P29">
        <v>0.04</v>
      </c>
      <c r="Q29">
        <v>7.0000000000000007E-2</v>
      </c>
      <c r="R29" s="13" t="s">
        <v>159</v>
      </c>
      <c r="S29">
        <v>0.09</v>
      </c>
      <c r="T29">
        <v>0.05</v>
      </c>
      <c r="U29">
        <v>0.05</v>
      </c>
      <c r="V29">
        <v>0.05</v>
      </c>
      <c r="W29">
        <v>0.04</v>
      </c>
      <c r="X29">
        <v>0.05</v>
      </c>
      <c r="Y29">
        <v>0.03</v>
      </c>
      <c r="Z29">
        <v>0.03</v>
      </c>
      <c r="AA29">
        <v>0.06</v>
      </c>
      <c r="AB29">
        <v>0.04</v>
      </c>
      <c r="AC29">
        <v>0.04</v>
      </c>
      <c r="AD29">
        <v>0.06</v>
      </c>
      <c r="AE29">
        <v>7.0000000000000007E-2</v>
      </c>
      <c r="AF29">
        <v>7.0000000000000007E-2</v>
      </c>
      <c r="AG29">
        <v>7.0000000000000007E-2</v>
      </c>
      <c r="AH29">
        <v>0.11</v>
      </c>
    </row>
    <row r="30" spans="1:34" x14ac:dyDescent="0.3">
      <c r="A30" s="2" t="s">
        <v>160</v>
      </c>
      <c r="B30">
        <v>3.25</v>
      </c>
      <c r="C30">
        <v>2.77</v>
      </c>
      <c r="D30">
        <v>2.54</v>
      </c>
      <c r="E30">
        <v>2.68</v>
      </c>
      <c r="F30">
        <v>2.77</v>
      </c>
      <c r="G30">
        <v>5.0999999999999996</v>
      </c>
      <c r="H30">
        <v>2.88</v>
      </c>
      <c r="I30">
        <v>2.86</v>
      </c>
      <c r="J30">
        <v>3.75</v>
      </c>
      <c r="K30">
        <v>2.73</v>
      </c>
      <c r="L30">
        <v>3.08</v>
      </c>
      <c r="M30">
        <v>2.67</v>
      </c>
      <c r="N30">
        <v>3.37</v>
      </c>
      <c r="O30">
        <v>2.82</v>
      </c>
      <c r="P30">
        <v>2.52</v>
      </c>
      <c r="Q30">
        <v>3.37</v>
      </c>
      <c r="R30" s="13" t="s">
        <v>160</v>
      </c>
      <c r="S30">
        <v>3.34</v>
      </c>
      <c r="T30">
        <v>2.63</v>
      </c>
      <c r="U30">
        <v>2.92</v>
      </c>
      <c r="V30">
        <v>3</v>
      </c>
      <c r="W30">
        <v>2.62</v>
      </c>
      <c r="X30">
        <v>3.02</v>
      </c>
      <c r="Y30">
        <v>2.21</v>
      </c>
      <c r="Z30">
        <v>2.5299999999999998</v>
      </c>
      <c r="AA30">
        <v>2.52</v>
      </c>
      <c r="AB30">
        <v>2.82</v>
      </c>
      <c r="AC30">
        <v>2.63</v>
      </c>
      <c r="AD30">
        <v>3.5</v>
      </c>
      <c r="AE30">
        <v>2.71</v>
      </c>
      <c r="AF30">
        <v>3.03</v>
      </c>
      <c r="AG30">
        <v>2.88</v>
      </c>
      <c r="AH30">
        <v>2.88</v>
      </c>
    </row>
    <row r="31" spans="1:34" x14ac:dyDescent="0.3">
      <c r="A31" s="2" t="s">
        <v>161</v>
      </c>
      <c r="B31">
        <v>0.78</v>
      </c>
      <c r="C31">
        <v>0.8</v>
      </c>
      <c r="D31">
        <v>0.54</v>
      </c>
      <c r="E31">
        <v>0.41</v>
      </c>
      <c r="F31">
        <v>0.69</v>
      </c>
      <c r="G31">
        <v>1.1499999999999999</v>
      </c>
      <c r="H31">
        <v>0.4</v>
      </c>
      <c r="I31">
        <v>0.61</v>
      </c>
      <c r="J31">
        <v>0.46</v>
      </c>
      <c r="K31">
        <v>0.7</v>
      </c>
      <c r="L31">
        <v>0.45</v>
      </c>
      <c r="M31">
        <v>0.64</v>
      </c>
      <c r="N31">
        <v>0.53</v>
      </c>
      <c r="O31">
        <v>0.51</v>
      </c>
      <c r="P31">
        <v>0.43</v>
      </c>
      <c r="Q31">
        <v>0.48</v>
      </c>
      <c r="R31" s="13" t="s">
        <v>161</v>
      </c>
      <c r="S31">
        <v>0.24</v>
      </c>
      <c r="T31">
        <v>0.22</v>
      </c>
      <c r="U31">
        <v>0.28999999999999998</v>
      </c>
      <c r="V31">
        <v>0.32</v>
      </c>
      <c r="W31">
        <v>0.3</v>
      </c>
      <c r="X31">
        <v>0.28999999999999998</v>
      </c>
      <c r="Y31">
        <v>0.44</v>
      </c>
      <c r="Z31">
        <v>0.37</v>
      </c>
      <c r="AA31">
        <v>0.31</v>
      </c>
      <c r="AB31">
        <v>0.47</v>
      </c>
      <c r="AC31">
        <v>0.41</v>
      </c>
      <c r="AD31">
        <v>0.25</v>
      </c>
      <c r="AE31">
        <v>0.37</v>
      </c>
      <c r="AF31">
        <v>0.38</v>
      </c>
      <c r="AG31">
        <v>0.33</v>
      </c>
      <c r="AH31">
        <v>0.38</v>
      </c>
    </row>
    <row r="32" spans="1:34" x14ac:dyDescent="0.3">
      <c r="A32" s="2" t="s">
        <v>162</v>
      </c>
      <c r="B32">
        <v>1.39</v>
      </c>
      <c r="C32">
        <v>0.57999999999999996</v>
      </c>
      <c r="D32">
        <v>0.4</v>
      </c>
      <c r="E32">
        <v>0.23</v>
      </c>
      <c r="F32">
        <v>0.36</v>
      </c>
      <c r="G32">
        <v>0.35</v>
      </c>
      <c r="H32">
        <v>0.1</v>
      </c>
      <c r="I32">
        <v>0.09</v>
      </c>
      <c r="J32">
        <v>0.13</v>
      </c>
      <c r="K32">
        <v>0.12</v>
      </c>
      <c r="L32">
        <v>0.08</v>
      </c>
      <c r="M32">
        <v>0.08</v>
      </c>
      <c r="N32">
        <v>0.12</v>
      </c>
      <c r="O32">
        <v>0.08</v>
      </c>
      <c r="P32">
        <v>7.0000000000000007E-2</v>
      </c>
      <c r="Q32">
        <v>0.1</v>
      </c>
      <c r="R32" s="13" t="s">
        <v>162</v>
      </c>
      <c r="S32">
        <v>0.1</v>
      </c>
      <c r="T32">
        <v>0.04</v>
      </c>
      <c r="U32">
        <v>7.0000000000000007E-2</v>
      </c>
      <c r="V32">
        <v>0.11</v>
      </c>
      <c r="W32">
        <v>0.08</v>
      </c>
      <c r="X32">
        <v>0.14000000000000001</v>
      </c>
      <c r="Y32">
        <v>0.09</v>
      </c>
      <c r="Z32">
        <v>0.11</v>
      </c>
      <c r="AA32">
        <v>0.09</v>
      </c>
      <c r="AB32">
        <v>0.13</v>
      </c>
      <c r="AC32">
        <v>0.09</v>
      </c>
      <c r="AD32">
        <v>0.1</v>
      </c>
      <c r="AE32">
        <v>0.08</v>
      </c>
      <c r="AF32">
        <v>0.14000000000000001</v>
      </c>
      <c r="AG32">
        <v>0.14000000000000001</v>
      </c>
      <c r="AH32">
        <v>0.17</v>
      </c>
    </row>
    <row r="33" spans="1:34" x14ac:dyDescent="0.3">
      <c r="A33" s="2" t="s">
        <v>163</v>
      </c>
      <c r="B33">
        <v>0.09</v>
      </c>
      <c r="C33">
        <v>0.11</v>
      </c>
      <c r="D33">
        <v>0.12</v>
      </c>
      <c r="E33">
        <v>0.15</v>
      </c>
      <c r="F33">
        <v>0.16</v>
      </c>
      <c r="G33">
        <v>7.0000000000000007E-2</v>
      </c>
      <c r="H33">
        <v>0.09</v>
      </c>
      <c r="I33">
        <v>0.16</v>
      </c>
      <c r="J33">
        <v>0.15</v>
      </c>
      <c r="K33">
        <v>0.17</v>
      </c>
      <c r="L33">
        <v>0.09</v>
      </c>
      <c r="M33">
        <v>0.08</v>
      </c>
      <c r="N33">
        <v>0.08</v>
      </c>
      <c r="O33">
        <v>0.17</v>
      </c>
      <c r="P33">
        <v>0.18</v>
      </c>
      <c r="Q33">
        <v>0.16</v>
      </c>
      <c r="R33" s="13" t="s">
        <v>163</v>
      </c>
      <c r="S33">
        <v>0.25</v>
      </c>
      <c r="T33">
        <v>0.26</v>
      </c>
      <c r="U33">
        <v>0.2</v>
      </c>
      <c r="V33">
        <v>0.2</v>
      </c>
      <c r="W33">
        <v>0.21</v>
      </c>
      <c r="X33">
        <v>0.31</v>
      </c>
      <c r="Y33">
        <v>0.21</v>
      </c>
      <c r="Z33">
        <v>0.24</v>
      </c>
      <c r="AA33">
        <v>0.23</v>
      </c>
      <c r="AB33">
        <v>0.2</v>
      </c>
      <c r="AC33">
        <v>0.2</v>
      </c>
      <c r="AD33">
        <v>0.27</v>
      </c>
      <c r="AE33">
        <v>0.21</v>
      </c>
      <c r="AF33">
        <v>0.22</v>
      </c>
      <c r="AG33">
        <v>0.28000000000000003</v>
      </c>
      <c r="AH33">
        <v>0.2</v>
      </c>
    </row>
    <row r="34" spans="1:34" x14ac:dyDescent="0.3">
      <c r="A34" s="2" t="s">
        <v>164</v>
      </c>
      <c r="B34">
        <v>4.63</v>
      </c>
      <c r="C34">
        <v>4.59</v>
      </c>
      <c r="D34">
        <v>4.55</v>
      </c>
      <c r="E34">
        <v>4.17</v>
      </c>
      <c r="F34">
        <v>4.34</v>
      </c>
      <c r="G34">
        <v>3.63</v>
      </c>
      <c r="H34">
        <v>4.8600000000000003</v>
      </c>
      <c r="I34">
        <v>4.99</v>
      </c>
      <c r="J34">
        <v>4.7699999999999996</v>
      </c>
      <c r="K34">
        <v>4.22</v>
      </c>
      <c r="L34">
        <v>4.5199999999999996</v>
      </c>
      <c r="M34">
        <v>4.6399999999999997</v>
      </c>
      <c r="N34">
        <v>5.09</v>
      </c>
      <c r="O34">
        <v>4.5199999999999996</v>
      </c>
      <c r="P34">
        <v>4</v>
      </c>
      <c r="Q34">
        <v>4.47</v>
      </c>
      <c r="R34" s="13" t="s">
        <v>164</v>
      </c>
      <c r="S34">
        <v>2.2200000000000002</v>
      </c>
      <c r="T34">
        <v>2.62</v>
      </c>
      <c r="U34">
        <v>2.2000000000000002</v>
      </c>
      <c r="V34">
        <v>3.03</v>
      </c>
      <c r="W34">
        <v>2.79</v>
      </c>
      <c r="X34">
        <v>2.98</v>
      </c>
      <c r="Y34">
        <v>3.16</v>
      </c>
      <c r="Z34">
        <v>2.5099999999999998</v>
      </c>
      <c r="AA34">
        <v>2.5099999999999998</v>
      </c>
      <c r="AB34">
        <v>2.6</v>
      </c>
      <c r="AC34">
        <v>2.77</v>
      </c>
      <c r="AD34">
        <v>2.72</v>
      </c>
      <c r="AE34">
        <v>2.13</v>
      </c>
      <c r="AF34">
        <v>2.3199999999999998</v>
      </c>
      <c r="AG34">
        <v>1.96</v>
      </c>
      <c r="AH34">
        <v>2.25</v>
      </c>
    </row>
    <row r="35" spans="1:34" x14ac:dyDescent="0.3">
      <c r="A35" s="2" t="s">
        <v>165</v>
      </c>
      <c r="B35">
        <v>5.94</v>
      </c>
      <c r="C35">
        <v>5.73</v>
      </c>
      <c r="D35">
        <v>5.93</v>
      </c>
      <c r="E35">
        <v>5.96</v>
      </c>
      <c r="F35">
        <v>6.58</v>
      </c>
      <c r="G35">
        <v>2.59</v>
      </c>
      <c r="H35">
        <v>5.83</v>
      </c>
      <c r="I35">
        <v>5.83</v>
      </c>
      <c r="J35">
        <v>5.51</v>
      </c>
      <c r="K35">
        <v>5.36</v>
      </c>
      <c r="L35">
        <v>5.76</v>
      </c>
      <c r="M35">
        <v>5.39</v>
      </c>
      <c r="N35">
        <v>5.53</v>
      </c>
      <c r="O35">
        <v>5.69</v>
      </c>
      <c r="P35">
        <v>5.15</v>
      </c>
      <c r="Q35">
        <v>5.67</v>
      </c>
      <c r="R35" s="13" t="s">
        <v>165</v>
      </c>
      <c r="S35">
        <v>8.56</v>
      </c>
      <c r="T35">
        <v>6.76</v>
      </c>
      <c r="U35">
        <v>5.85</v>
      </c>
      <c r="V35">
        <v>6.74</v>
      </c>
      <c r="W35">
        <v>7.18</v>
      </c>
      <c r="X35">
        <v>6.2</v>
      </c>
      <c r="Y35">
        <v>6.3</v>
      </c>
      <c r="Z35">
        <v>6.44</v>
      </c>
      <c r="AA35">
        <v>7.65</v>
      </c>
      <c r="AB35">
        <v>6.92</v>
      </c>
      <c r="AC35">
        <v>6.37</v>
      </c>
      <c r="AD35">
        <v>6.73</v>
      </c>
      <c r="AE35">
        <v>7.65</v>
      </c>
      <c r="AF35">
        <v>5.45</v>
      </c>
      <c r="AG35">
        <v>7.26</v>
      </c>
      <c r="AH35">
        <v>5.18</v>
      </c>
    </row>
    <row r="36" spans="1:34" x14ac:dyDescent="0.3">
      <c r="A36" s="2" t="s">
        <v>166</v>
      </c>
      <c r="B36">
        <v>9.02</v>
      </c>
      <c r="C36">
        <v>12.28</v>
      </c>
      <c r="D36">
        <v>11.77</v>
      </c>
      <c r="E36">
        <v>10.94</v>
      </c>
      <c r="F36">
        <v>10.86</v>
      </c>
      <c r="G36">
        <v>11.88</v>
      </c>
      <c r="H36">
        <v>8.94</v>
      </c>
      <c r="I36">
        <v>12.64</v>
      </c>
      <c r="J36">
        <v>8.4499999999999993</v>
      </c>
      <c r="K36">
        <v>13.48</v>
      </c>
      <c r="L36">
        <v>10.43</v>
      </c>
      <c r="M36">
        <v>9.34</v>
      </c>
      <c r="N36">
        <v>12.03</v>
      </c>
      <c r="O36">
        <v>9.2100000000000009</v>
      </c>
      <c r="P36">
        <v>8.8800000000000008</v>
      </c>
      <c r="Q36">
        <v>10.44</v>
      </c>
      <c r="R36" s="13" t="s">
        <v>166</v>
      </c>
      <c r="S36">
        <v>3.16</v>
      </c>
      <c r="T36">
        <v>4.1399999999999997</v>
      </c>
      <c r="U36">
        <v>3.88</v>
      </c>
      <c r="V36">
        <v>3.39</v>
      </c>
      <c r="W36">
        <v>3.98</v>
      </c>
      <c r="X36">
        <v>4.41</v>
      </c>
      <c r="Y36">
        <v>4.4800000000000004</v>
      </c>
      <c r="Z36">
        <v>3.87</v>
      </c>
      <c r="AA36">
        <v>3.45</v>
      </c>
      <c r="AB36">
        <v>4.0599999999999996</v>
      </c>
      <c r="AC36">
        <v>3.64</v>
      </c>
      <c r="AD36">
        <v>3.73</v>
      </c>
      <c r="AE36">
        <v>2.57</v>
      </c>
      <c r="AF36">
        <v>4.54</v>
      </c>
      <c r="AG36">
        <v>3.36</v>
      </c>
      <c r="AH36">
        <v>2.58</v>
      </c>
    </row>
    <row r="37" spans="1:34" x14ac:dyDescent="0.3">
      <c r="A37" s="2" t="s">
        <v>167</v>
      </c>
      <c r="B37">
        <v>8.99</v>
      </c>
      <c r="C37">
        <v>10.75</v>
      </c>
      <c r="D37">
        <v>11.96</v>
      </c>
      <c r="E37">
        <v>11.1</v>
      </c>
      <c r="F37">
        <v>9.48</v>
      </c>
      <c r="G37">
        <v>8.3800000000000008</v>
      </c>
      <c r="H37">
        <v>8.7899999999999991</v>
      </c>
      <c r="I37">
        <v>10.69</v>
      </c>
      <c r="J37">
        <v>9.7200000000000006</v>
      </c>
      <c r="K37">
        <v>10.28</v>
      </c>
      <c r="L37">
        <v>10.43</v>
      </c>
      <c r="M37">
        <v>9.0299999999999994</v>
      </c>
      <c r="N37">
        <v>9.73</v>
      </c>
      <c r="O37">
        <v>9.2799999999999994</v>
      </c>
      <c r="P37">
        <v>8.26</v>
      </c>
      <c r="Q37">
        <v>7.78</v>
      </c>
      <c r="R37" s="13" t="s">
        <v>167</v>
      </c>
      <c r="S37">
        <v>7.59</v>
      </c>
      <c r="T37">
        <v>8.57</v>
      </c>
      <c r="U37">
        <v>7.98</v>
      </c>
      <c r="V37">
        <v>7.81</v>
      </c>
      <c r="W37">
        <v>7.83</v>
      </c>
      <c r="X37">
        <v>8.52</v>
      </c>
      <c r="Y37">
        <v>8.25</v>
      </c>
      <c r="Z37">
        <v>7.88</v>
      </c>
      <c r="AA37">
        <v>7.16</v>
      </c>
      <c r="AB37">
        <v>7.4</v>
      </c>
      <c r="AC37">
        <v>9.07</v>
      </c>
      <c r="AD37">
        <v>7.58</v>
      </c>
      <c r="AE37">
        <v>5.78</v>
      </c>
      <c r="AF37">
        <v>9.3699999999999992</v>
      </c>
      <c r="AG37">
        <v>5.86</v>
      </c>
      <c r="AH37">
        <v>4.97</v>
      </c>
    </row>
    <row r="38" spans="1:34" x14ac:dyDescent="0.3">
      <c r="A38" s="2" t="s">
        <v>168</v>
      </c>
      <c r="B38">
        <v>13.42</v>
      </c>
      <c r="C38">
        <v>13.38</v>
      </c>
      <c r="D38">
        <v>15.57</v>
      </c>
      <c r="E38">
        <v>14.69</v>
      </c>
      <c r="F38">
        <v>13.12</v>
      </c>
      <c r="G38">
        <v>10.42</v>
      </c>
      <c r="H38">
        <v>17.13</v>
      </c>
      <c r="I38">
        <v>13.48</v>
      </c>
      <c r="J38">
        <v>14.89</v>
      </c>
      <c r="K38">
        <v>12.88</v>
      </c>
      <c r="L38">
        <v>13.2</v>
      </c>
      <c r="M38">
        <v>13.06</v>
      </c>
      <c r="N38">
        <v>12.23</v>
      </c>
      <c r="O38">
        <v>14.08</v>
      </c>
      <c r="P38">
        <v>11.22</v>
      </c>
      <c r="Q38">
        <v>12.06</v>
      </c>
      <c r="R38" s="13" t="s">
        <v>168</v>
      </c>
      <c r="S38">
        <v>20.84</v>
      </c>
      <c r="T38">
        <v>21.63</v>
      </c>
      <c r="U38">
        <v>20.86</v>
      </c>
      <c r="V38">
        <v>17.04</v>
      </c>
      <c r="W38">
        <v>19.829999999999998</v>
      </c>
      <c r="X38">
        <v>20.399999999999999</v>
      </c>
      <c r="Y38">
        <v>20.83</v>
      </c>
      <c r="Z38">
        <v>19.64</v>
      </c>
      <c r="AA38">
        <v>21.01</v>
      </c>
      <c r="AB38">
        <v>17.920000000000002</v>
      </c>
      <c r="AC38">
        <v>21.96</v>
      </c>
      <c r="AD38">
        <v>19.43</v>
      </c>
      <c r="AE38">
        <v>19.16</v>
      </c>
      <c r="AF38">
        <v>18</v>
      </c>
      <c r="AG38">
        <v>17.63</v>
      </c>
      <c r="AH38">
        <v>15.8</v>
      </c>
    </row>
    <row r="39" spans="1:34" x14ac:dyDescent="0.3">
      <c r="A39" s="2" t="s">
        <v>169</v>
      </c>
      <c r="B39">
        <v>1.89</v>
      </c>
      <c r="C39">
        <v>2.2599999999999998</v>
      </c>
      <c r="D39">
        <v>2.52</v>
      </c>
      <c r="E39">
        <v>2.77</v>
      </c>
      <c r="F39">
        <v>2.15</v>
      </c>
      <c r="G39">
        <v>1.98</v>
      </c>
      <c r="H39">
        <v>1.77</v>
      </c>
      <c r="I39">
        <v>2.77</v>
      </c>
      <c r="J39">
        <v>1.45</v>
      </c>
      <c r="K39">
        <v>2.19</v>
      </c>
      <c r="L39">
        <v>2.65</v>
      </c>
      <c r="M39">
        <v>2.4700000000000002</v>
      </c>
      <c r="N39">
        <v>2.04</v>
      </c>
      <c r="O39">
        <v>2.2400000000000002</v>
      </c>
      <c r="P39">
        <v>1.85</v>
      </c>
      <c r="Q39">
        <v>2.2400000000000002</v>
      </c>
      <c r="R39" s="13" t="s">
        <v>169</v>
      </c>
      <c r="S39">
        <v>0.67</v>
      </c>
      <c r="T39">
        <v>1</v>
      </c>
      <c r="U39">
        <v>1.33</v>
      </c>
      <c r="V39">
        <v>1.22</v>
      </c>
      <c r="W39">
        <v>1.01</v>
      </c>
      <c r="X39">
        <v>1.01</v>
      </c>
      <c r="Y39">
        <v>1.39</v>
      </c>
      <c r="Z39">
        <v>1.23</v>
      </c>
      <c r="AA39">
        <v>0.88</v>
      </c>
      <c r="AB39">
        <v>1.1200000000000001</v>
      </c>
      <c r="AC39">
        <v>1.1299999999999999</v>
      </c>
      <c r="AD39">
        <v>0.87</v>
      </c>
      <c r="AE39">
        <v>0.94</v>
      </c>
      <c r="AF39">
        <v>1.1100000000000001</v>
      </c>
      <c r="AG39">
        <v>0.64</v>
      </c>
      <c r="AH39">
        <v>0.74</v>
      </c>
    </row>
    <row r="40" spans="1:34" x14ac:dyDescent="0.3">
      <c r="A40" s="2" t="s">
        <v>170</v>
      </c>
      <c r="B40">
        <v>2.98</v>
      </c>
      <c r="C40">
        <v>3.59</v>
      </c>
      <c r="D40">
        <v>3.49</v>
      </c>
      <c r="E40">
        <v>3.62</v>
      </c>
      <c r="F40">
        <v>3.39</v>
      </c>
      <c r="G40">
        <v>2.39</v>
      </c>
      <c r="H40">
        <v>3.16</v>
      </c>
      <c r="I40">
        <v>3.2</v>
      </c>
      <c r="J40">
        <v>3.08</v>
      </c>
      <c r="K40">
        <v>2.79</v>
      </c>
      <c r="L40">
        <v>3.85</v>
      </c>
      <c r="M40">
        <v>3.28</v>
      </c>
      <c r="N40">
        <v>2.33</v>
      </c>
      <c r="O40">
        <v>3.23</v>
      </c>
      <c r="P40">
        <v>2.52</v>
      </c>
      <c r="Q40">
        <v>2.4500000000000002</v>
      </c>
      <c r="R40" s="13" t="s">
        <v>170</v>
      </c>
      <c r="S40">
        <v>2.15</v>
      </c>
      <c r="T40">
        <v>2.1</v>
      </c>
      <c r="U40">
        <v>2.27</v>
      </c>
      <c r="V40">
        <v>3.57</v>
      </c>
      <c r="W40">
        <v>2.06</v>
      </c>
      <c r="X40">
        <v>2.35</v>
      </c>
      <c r="Y40">
        <v>3.33</v>
      </c>
      <c r="Z40">
        <v>2.75</v>
      </c>
      <c r="AA40">
        <v>1.92</v>
      </c>
      <c r="AB40">
        <v>2.97</v>
      </c>
      <c r="AC40">
        <v>2.86</v>
      </c>
      <c r="AD40">
        <v>2.72</v>
      </c>
      <c r="AE40">
        <v>2.0099999999999998</v>
      </c>
      <c r="AF40">
        <v>1.46</v>
      </c>
      <c r="AG40">
        <v>1.99</v>
      </c>
      <c r="AH40">
        <v>1.64</v>
      </c>
    </row>
    <row r="41" spans="1:34" x14ac:dyDescent="0.3">
      <c r="A41" s="2" t="s">
        <v>171</v>
      </c>
      <c r="B41">
        <v>0.08</v>
      </c>
      <c r="C41">
        <v>0.19</v>
      </c>
      <c r="D41">
        <v>0.13</v>
      </c>
      <c r="E41">
        <v>0.14000000000000001</v>
      </c>
      <c r="F41">
        <v>0.16</v>
      </c>
      <c r="G41">
        <v>7.0000000000000007E-2</v>
      </c>
      <c r="H41">
        <v>0.13</v>
      </c>
      <c r="I41">
        <v>0.11</v>
      </c>
      <c r="J41">
        <v>0.15</v>
      </c>
      <c r="K41">
        <v>0.13</v>
      </c>
      <c r="L41">
        <v>0.08</v>
      </c>
      <c r="M41">
        <v>0.08</v>
      </c>
      <c r="N41">
        <v>0.16</v>
      </c>
      <c r="O41">
        <v>0.22</v>
      </c>
      <c r="P41">
        <v>0.23</v>
      </c>
      <c r="Q41">
        <v>0.13</v>
      </c>
      <c r="R41" s="13" t="s">
        <v>171</v>
      </c>
      <c r="S41">
        <v>0.14000000000000001</v>
      </c>
      <c r="T41">
        <v>0.13</v>
      </c>
      <c r="U41">
        <v>0.15</v>
      </c>
      <c r="V41">
        <v>7.0000000000000007E-2</v>
      </c>
      <c r="W41">
        <v>0.11</v>
      </c>
      <c r="X41">
        <v>0.11</v>
      </c>
      <c r="Y41">
        <v>0.14000000000000001</v>
      </c>
      <c r="Z41">
        <v>0.11</v>
      </c>
      <c r="AA41">
        <v>0.12</v>
      </c>
      <c r="AB41">
        <v>0.14000000000000001</v>
      </c>
      <c r="AC41">
        <v>0.11</v>
      </c>
      <c r="AD41">
        <v>0.11</v>
      </c>
      <c r="AE41">
        <v>0.19</v>
      </c>
      <c r="AF41">
        <v>0.08</v>
      </c>
      <c r="AG41">
        <v>7.0000000000000007E-2</v>
      </c>
      <c r="AH41">
        <v>0.08</v>
      </c>
    </row>
    <row r="42" spans="1:34" x14ac:dyDescent="0.3">
      <c r="A42" s="2" t="s">
        <v>172</v>
      </c>
      <c r="B42">
        <v>1.94</v>
      </c>
      <c r="C42">
        <v>1.57</v>
      </c>
      <c r="D42">
        <v>1.1000000000000001</v>
      </c>
      <c r="E42">
        <v>1.4</v>
      </c>
      <c r="F42">
        <v>1.3</v>
      </c>
      <c r="G42">
        <v>1.02</v>
      </c>
      <c r="H42">
        <v>1.37</v>
      </c>
      <c r="I42">
        <v>1.24</v>
      </c>
      <c r="J42">
        <v>0.79</v>
      </c>
      <c r="K42">
        <v>0.93</v>
      </c>
      <c r="L42">
        <v>1.1100000000000001</v>
      </c>
      <c r="M42">
        <v>1.67</v>
      </c>
      <c r="N42">
        <v>1.02</v>
      </c>
      <c r="O42">
        <v>1.1499999999999999</v>
      </c>
      <c r="P42">
        <v>1.08</v>
      </c>
      <c r="Q42">
        <v>1.23</v>
      </c>
      <c r="R42" s="13" t="s">
        <v>172</v>
      </c>
      <c r="S42">
        <v>0.56000000000000005</v>
      </c>
      <c r="T42">
        <v>0.71</v>
      </c>
      <c r="U42">
        <v>0.77</v>
      </c>
      <c r="V42">
        <v>1.42</v>
      </c>
      <c r="W42">
        <v>0.72</v>
      </c>
      <c r="X42">
        <v>0.75</v>
      </c>
      <c r="Y42">
        <v>1.92</v>
      </c>
      <c r="Z42">
        <v>1.1599999999999999</v>
      </c>
      <c r="AA42">
        <v>0.66</v>
      </c>
      <c r="AB42">
        <v>1.49</v>
      </c>
      <c r="AC42">
        <v>1.25</v>
      </c>
      <c r="AD42">
        <v>0.75</v>
      </c>
      <c r="AE42">
        <v>1.08</v>
      </c>
      <c r="AF42">
        <v>0.59</v>
      </c>
      <c r="AG42">
        <v>0.79</v>
      </c>
      <c r="AH42">
        <v>0.83</v>
      </c>
    </row>
    <row r="43" spans="1:34" x14ac:dyDescent="0.3">
      <c r="A43" s="2" t="s">
        <v>173</v>
      </c>
      <c r="B43">
        <v>1.22</v>
      </c>
      <c r="C43">
        <v>0.79</v>
      </c>
      <c r="D43">
        <v>0.75</v>
      </c>
      <c r="E43">
        <v>0.83</v>
      </c>
      <c r="F43">
        <v>1.1200000000000001</v>
      </c>
      <c r="G43">
        <v>2.48</v>
      </c>
      <c r="H43">
        <v>1.1200000000000001</v>
      </c>
      <c r="I43">
        <v>0.88</v>
      </c>
      <c r="J43">
        <v>1.29</v>
      </c>
      <c r="K43">
        <v>1.1499999999999999</v>
      </c>
      <c r="L43">
        <v>0.95</v>
      </c>
      <c r="M43">
        <v>0.94</v>
      </c>
      <c r="N43">
        <v>1.23</v>
      </c>
      <c r="O43">
        <v>0.87</v>
      </c>
      <c r="P43">
        <v>0.88</v>
      </c>
      <c r="Q43">
        <v>1.39</v>
      </c>
      <c r="R43" s="13" t="s">
        <v>173</v>
      </c>
      <c r="S43">
        <v>1.36</v>
      </c>
      <c r="T43">
        <v>1.1399999999999999</v>
      </c>
      <c r="U43">
        <v>0.85</v>
      </c>
      <c r="V43">
        <v>0.97</v>
      </c>
      <c r="W43">
        <v>1.04</v>
      </c>
      <c r="X43">
        <v>0.99</v>
      </c>
      <c r="Y43">
        <v>1.1499999999999999</v>
      </c>
      <c r="Z43">
        <v>1.17</v>
      </c>
      <c r="AA43">
        <v>0.86</v>
      </c>
      <c r="AB43">
        <v>1.22</v>
      </c>
      <c r="AC43">
        <v>1.6</v>
      </c>
      <c r="AD43">
        <v>1.21</v>
      </c>
      <c r="AE43">
        <v>1.08</v>
      </c>
      <c r="AF43">
        <v>0.94</v>
      </c>
      <c r="AG43">
        <v>1.1399999999999999</v>
      </c>
      <c r="AH43">
        <v>1.01</v>
      </c>
    </row>
    <row r="44" spans="1:34" x14ac:dyDescent="0.3">
      <c r="A44" s="2" t="s">
        <v>174</v>
      </c>
      <c r="B44">
        <v>0.21</v>
      </c>
      <c r="C44">
        <v>0.14000000000000001</v>
      </c>
      <c r="D44">
        <v>0.08</v>
      </c>
      <c r="E44">
        <v>0.16</v>
      </c>
      <c r="F44">
        <v>0.14000000000000001</v>
      </c>
      <c r="G44">
        <v>0.32</v>
      </c>
      <c r="H44">
        <v>0.09</v>
      </c>
      <c r="I44">
        <v>0.12</v>
      </c>
      <c r="J44">
        <v>0.17</v>
      </c>
      <c r="K44">
        <v>0.13</v>
      </c>
      <c r="L44">
        <v>0.14000000000000001</v>
      </c>
      <c r="M44">
        <v>0.09</v>
      </c>
      <c r="N44">
        <v>0.27</v>
      </c>
      <c r="O44">
        <v>0.2</v>
      </c>
      <c r="P44">
        <v>0.17</v>
      </c>
      <c r="Q44">
        <v>0.23</v>
      </c>
      <c r="R44" s="13" t="s">
        <v>174</v>
      </c>
      <c r="S44">
        <v>0.22</v>
      </c>
      <c r="T44">
        <v>0.2</v>
      </c>
      <c r="U44">
        <v>0.16</v>
      </c>
      <c r="V44">
        <v>0.25</v>
      </c>
      <c r="W44">
        <v>0.17</v>
      </c>
      <c r="X44">
        <v>0.1</v>
      </c>
      <c r="Y44">
        <v>0.27</v>
      </c>
      <c r="Z44">
        <v>0.23</v>
      </c>
      <c r="AA44">
        <v>0.12</v>
      </c>
      <c r="AB44">
        <v>0.16</v>
      </c>
      <c r="AC44">
        <v>0.32</v>
      </c>
      <c r="AD44">
        <v>0.11</v>
      </c>
      <c r="AE44">
        <v>0.23</v>
      </c>
      <c r="AF44">
        <v>0.15</v>
      </c>
      <c r="AG44">
        <v>0.14000000000000001</v>
      </c>
      <c r="AH44">
        <v>0.26</v>
      </c>
    </row>
    <row r="51" spans="1:13" x14ac:dyDescent="0.3">
      <c r="B51" t="s">
        <v>177</v>
      </c>
      <c r="H51" t="s">
        <v>178</v>
      </c>
    </row>
    <row r="52" spans="1:13" x14ac:dyDescent="0.3">
      <c r="A52" t="s">
        <v>179</v>
      </c>
      <c r="C52" t="s">
        <v>120</v>
      </c>
      <c r="D52" t="s">
        <v>121</v>
      </c>
      <c r="E52" t="s">
        <v>122</v>
      </c>
      <c r="F52" t="s">
        <v>123</v>
      </c>
      <c r="I52" t="s">
        <v>120</v>
      </c>
      <c r="J52" t="s">
        <v>121</v>
      </c>
      <c r="K52" t="s">
        <v>122</v>
      </c>
      <c r="L52" t="s">
        <v>123</v>
      </c>
      <c r="M52" t="s">
        <v>179</v>
      </c>
    </row>
    <row r="53" spans="1:13" x14ac:dyDescent="0.3">
      <c r="B53" t="s">
        <v>17</v>
      </c>
      <c r="C53">
        <v>3.4851000000000001</v>
      </c>
      <c r="D53">
        <v>3.7166999999999994</v>
      </c>
      <c r="E53">
        <v>3.8522999999999996</v>
      </c>
      <c r="F53">
        <v>3.7955999999999999</v>
      </c>
      <c r="H53" t="s">
        <v>17</v>
      </c>
      <c r="I53">
        <v>3.2966000000000006</v>
      </c>
      <c r="J53">
        <v>3.4527999999999999</v>
      </c>
      <c r="K53">
        <v>3.4182000000000001</v>
      </c>
      <c r="L53">
        <v>3.3338999999999994</v>
      </c>
    </row>
    <row r="54" spans="1:13" x14ac:dyDescent="0.3">
      <c r="B54" t="s">
        <v>18</v>
      </c>
      <c r="C54">
        <v>3.6513000000000004</v>
      </c>
      <c r="D54">
        <v>3.4673000000000003</v>
      </c>
      <c r="E54">
        <v>3.6731999999999996</v>
      </c>
      <c r="F54">
        <v>3.815700000000001</v>
      </c>
      <c r="H54" t="s">
        <v>18</v>
      </c>
      <c r="I54">
        <v>3.4010000000000007</v>
      </c>
      <c r="J54">
        <v>3.5383000000000013</v>
      </c>
      <c r="K54">
        <v>3.4958999999999998</v>
      </c>
      <c r="L54">
        <v>3.3451000000000004</v>
      </c>
    </row>
    <row r="55" spans="1:13" x14ac:dyDescent="0.3">
      <c r="B55" t="s">
        <v>19</v>
      </c>
      <c r="C55">
        <v>3.5169000000000001</v>
      </c>
      <c r="D55">
        <v>3.8176999999999994</v>
      </c>
      <c r="E55">
        <v>3.6491000000000002</v>
      </c>
      <c r="F55">
        <v>3.621799999999999</v>
      </c>
      <c r="H55" t="s">
        <v>19</v>
      </c>
      <c r="I55">
        <v>3.3439000000000005</v>
      </c>
      <c r="J55">
        <v>3.3547000000000007</v>
      </c>
      <c r="K55">
        <v>3.4876000000000005</v>
      </c>
      <c r="L55">
        <v>3.3328000000000007</v>
      </c>
    </row>
    <row r="56" spans="1:13" x14ac:dyDescent="0.3">
      <c r="B56" t="s">
        <v>20</v>
      </c>
      <c r="C56">
        <v>3.5637000000000008</v>
      </c>
      <c r="D56">
        <v>3.5231999999999992</v>
      </c>
      <c r="E56">
        <v>3.5252999999999997</v>
      </c>
      <c r="F56">
        <v>3.498699999999999</v>
      </c>
      <c r="H56" t="s">
        <v>20</v>
      </c>
      <c r="I56">
        <v>3.0912000000000002</v>
      </c>
      <c r="J56">
        <v>3.4897999999999998</v>
      </c>
      <c r="K56">
        <v>3.1178999999999997</v>
      </c>
      <c r="L56">
        <v>2.9350000000000001</v>
      </c>
    </row>
    <row r="58" spans="1:13" x14ac:dyDescent="0.3">
      <c r="A58" t="s">
        <v>180</v>
      </c>
      <c r="C58" t="s">
        <v>120</v>
      </c>
      <c r="D58" t="s">
        <v>121</v>
      </c>
      <c r="E58" t="s">
        <v>122</v>
      </c>
      <c r="F58" t="s">
        <v>123</v>
      </c>
      <c r="I58" t="s">
        <v>120</v>
      </c>
      <c r="J58" t="s">
        <v>121</v>
      </c>
      <c r="K58" t="s">
        <v>122</v>
      </c>
      <c r="L58" t="s">
        <v>123</v>
      </c>
      <c r="M58" t="s">
        <v>180</v>
      </c>
    </row>
    <row r="59" spans="1:13" x14ac:dyDescent="0.3">
      <c r="B59" t="s">
        <v>17</v>
      </c>
      <c r="C59">
        <v>3.7230445200000002</v>
      </c>
      <c r="D59">
        <v>4.4435248979999997</v>
      </c>
      <c r="E59">
        <v>5.3906396790000004</v>
      </c>
      <c r="F59">
        <v>5.1949127949999996</v>
      </c>
      <c r="H59" t="s">
        <v>17</v>
      </c>
      <c r="I59">
        <v>3.015011683</v>
      </c>
      <c r="J59">
        <v>4.0792538199999999</v>
      </c>
      <c r="K59">
        <v>3.5703040979999998</v>
      </c>
      <c r="L59">
        <v>3.038052977</v>
      </c>
    </row>
    <row r="60" spans="1:13" x14ac:dyDescent="0.3">
      <c r="B60" t="s">
        <v>18</v>
      </c>
      <c r="C60">
        <v>4.3451797189999999</v>
      </c>
      <c r="D60">
        <v>3.372038039</v>
      </c>
      <c r="E60">
        <v>4.4271788750000001</v>
      </c>
      <c r="F60">
        <v>4.797155246</v>
      </c>
      <c r="H60" t="s">
        <v>18</v>
      </c>
      <c r="I60">
        <v>3.3042703090000001</v>
      </c>
      <c r="J60">
        <v>3.651598613</v>
      </c>
      <c r="K60">
        <v>3.9686385120000001</v>
      </c>
      <c r="L60">
        <v>3.487947922</v>
      </c>
    </row>
    <row r="61" spans="1:13" x14ac:dyDescent="0.3">
      <c r="B61" t="s">
        <v>19</v>
      </c>
      <c r="C61">
        <v>3.9671317799999999</v>
      </c>
      <c r="D61">
        <v>4.0156769949999997</v>
      </c>
      <c r="E61">
        <v>5.1403332549999998</v>
      </c>
      <c r="F61">
        <v>4.3297867109999997</v>
      </c>
      <c r="H61" t="s">
        <v>19</v>
      </c>
      <c r="I61">
        <v>2.9902667109999999</v>
      </c>
      <c r="J61">
        <v>3.1544338070000002</v>
      </c>
      <c r="K61">
        <v>3.9331104649999999</v>
      </c>
      <c r="L61">
        <v>3.1765807669999999</v>
      </c>
    </row>
    <row r="62" spans="1:13" x14ac:dyDescent="0.3">
      <c r="B62" t="s">
        <v>20</v>
      </c>
      <c r="C62">
        <v>4.668663456</v>
      </c>
      <c r="D62">
        <v>4.5058959160000001</v>
      </c>
      <c r="E62">
        <v>3.5829233309999999</v>
      </c>
      <c r="F62">
        <v>3.6603794980000002</v>
      </c>
      <c r="H62" t="s">
        <v>20</v>
      </c>
      <c r="I62">
        <v>3.125519937</v>
      </c>
      <c r="J62">
        <v>2.6427625670000001</v>
      </c>
      <c r="K62">
        <v>2.7448125189999999</v>
      </c>
      <c r="L62">
        <v>2.1355546510000001</v>
      </c>
    </row>
    <row r="64" spans="1:13" x14ac:dyDescent="0.3">
      <c r="A64" t="s">
        <v>181</v>
      </c>
      <c r="C64" t="s">
        <v>120</v>
      </c>
      <c r="D64" t="s">
        <v>121</v>
      </c>
      <c r="E64" t="s">
        <v>122</v>
      </c>
      <c r="F64" t="s">
        <v>123</v>
      </c>
      <c r="I64" t="s">
        <v>120</v>
      </c>
      <c r="J64" t="s">
        <v>121</v>
      </c>
      <c r="K64" t="s">
        <v>122</v>
      </c>
      <c r="L64" t="s">
        <v>123</v>
      </c>
      <c r="M64" t="s">
        <v>181</v>
      </c>
    </row>
    <row r="65" spans="1:13" x14ac:dyDescent="0.3">
      <c r="B65" t="s">
        <v>17</v>
      </c>
      <c r="C65">
        <v>0.16070068545316069</v>
      </c>
      <c r="D65">
        <v>0.1259198691741619</v>
      </c>
      <c r="E65">
        <v>7.8449905482041588E-2</v>
      </c>
      <c r="F65">
        <v>0.12890995260663507</v>
      </c>
      <c r="H65" t="s">
        <v>17</v>
      </c>
      <c r="I65">
        <v>0.12409717662508206</v>
      </c>
      <c r="J65">
        <v>0.174508126603935</v>
      </c>
      <c r="K65">
        <v>0.25689519306540581</v>
      </c>
      <c r="L65">
        <v>0.19684499314128945</v>
      </c>
    </row>
    <row r="66" spans="1:13" x14ac:dyDescent="0.3">
      <c r="B66" t="s">
        <v>18</v>
      </c>
      <c r="C66">
        <v>0.14467005076142131</v>
      </c>
      <c r="D66">
        <v>0.30891719745222929</v>
      </c>
      <c r="E66">
        <v>0.14991482112436116</v>
      </c>
      <c r="F66">
        <v>9.3449781659388664E-2</v>
      </c>
      <c r="H66" t="s">
        <v>18</v>
      </c>
      <c r="I66">
        <v>0.20624546114742193</v>
      </c>
      <c r="J66">
        <v>0.16796874999999997</v>
      </c>
      <c r="K66">
        <v>0.16254980079681275</v>
      </c>
      <c r="L66">
        <v>0.25860749808722261</v>
      </c>
    </row>
    <row r="67" spans="1:13" x14ac:dyDescent="0.3">
      <c r="B67" t="s">
        <v>19</v>
      </c>
      <c r="C67">
        <v>0.23008130081300812</v>
      </c>
      <c r="D67">
        <v>9.9923136049192937E-2</v>
      </c>
      <c r="E67">
        <v>0.25988142292490118</v>
      </c>
      <c r="F67">
        <v>0.30238726790450926</v>
      </c>
      <c r="H67" t="s">
        <v>19</v>
      </c>
      <c r="I67">
        <v>0.14963744232036916</v>
      </c>
      <c r="J67">
        <v>0.19293286219081271</v>
      </c>
      <c r="K67">
        <v>0.16079999999999997</v>
      </c>
      <c r="L67">
        <v>0.19928825622775798</v>
      </c>
    </row>
    <row r="68" spans="1:13" x14ac:dyDescent="0.3">
      <c r="B68" t="s">
        <v>20</v>
      </c>
      <c r="C68">
        <v>0.25977653631284914</v>
      </c>
      <c r="D68">
        <v>0.25158946412352406</v>
      </c>
      <c r="E68">
        <v>0.43946932006633493</v>
      </c>
      <c r="F68">
        <v>0.25748031496062995</v>
      </c>
      <c r="H68" t="s">
        <v>20</v>
      </c>
      <c r="I68">
        <v>0.40361445783132532</v>
      </c>
      <c r="J68">
        <v>0.11576354679802957</v>
      </c>
      <c r="K68">
        <v>0.36224843858431643</v>
      </c>
      <c r="L68">
        <v>0.42884012539184951</v>
      </c>
    </row>
    <row r="70" spans="1:13" x14ac:dyDescent="0.3">
      <c r="A70" t="s">
        <v>182</v>
      </c>
      <c r="C70" t="s">
        <v>120</v>
      </c>
      <c r="D70" t="s">
        <v>121</v>
      </c>
      <c r="E70" t="s">
        <v>122</v>
      </c>
      <c r="F70" t="s">
        <v>123</v>
      </c>
      <c r="I70" t="s">
        <v>120</v>
      </c>
      <c r="J70" t="s">
        <v>121</v>
      </c>
      <c r="K70" t="s">
        <v>122</v>
      </c>
      <c r="L70" t="s">
        <v>123</v>
      </c>
      <c r="M70" t="s">
        <v>182</v>
      </c>
    </row>
    <row r="71" spans="1:13" x14ac:dyDescent="0.3">
      <c r="B71" t="s">
        <v>17</v>
      </c>
      <c r="C71">
        <v>0.11904274902843118</v>
      </c>
      <c r="D71">
        <v>7.121825542878174E-2</v>
      </c>
      <c r="E71">
        <v>4.4545773412837601E-2</v>
      </c>
      <c r="F71">
        <v>6.7165541157145472E-2</v>
      </c>
      <c r="H71" t="s">
        <v>17</v>
      </c>
      <c r="I71">
        <v>0.12415595730777609</v>
      </c>
      <c r="J71">
        <v>0.14285714285714285</v>
      </c>
      <c r="K71">
        <v>0.15474613686534217</v>
      </c>
      <c r="L71">
        <v>0.16027088036117382</v>
      </c>
    </row>
    <row r="72" spans="1:13" x14ac:dyDescent="0.3">
      <c r="B72" t="s">
        <v>18</v>
      </c>
      <c r="C72">
        <v>0.10646165823277538</v>
      </c>
      <c r="D72">
        <v>0.26948512045347189</v>
      </c>
      <c r="E72">
        <v>7.0988841862254723E-2</v>
      </c>
      <c r="F72">
        <v>5.4240990171095745E-2</v>
      </c>
      <c r="H72" t="s">
        <v>18</v>
      </c>
      <c r="I72">
        <v>0.12837986370630908</v>
      </c>
      <c r="J72">
        <v>8.9450032099293822E-2</v>
      </c>
      <c r="K72">
        <v>8.6528809476008828E-2</v>
      </c>
      <c r="L72">
        <v>0.19916648387804342</v>
      </c>
    </row>
    <row r="73" spans="1:13" x14ac:dyDescent="0.3">
      <c r="B73" t="s">
        <v>19</v>
      </c>
      <c r="C73">
        <v>0.15898381479205079</v>
      </c>
      <c r="D73">
        <v>7.4449760765550238E-2</v>
      </c>
      <c r="E73">
        <v>0.13854727132974634</v>
      </c>
      <c r="F73">
        <v>0.13107390771743568</v>
      </c>
      <c r="H73" t="s">
        <v>19</v>
      </c>
      <c r="I73">
        <v>0.13690476190476192</v>
      </c>
      <c r="J73">
        <v>0.1279408469639256</v>
      </c>
      <c r="K73">
        <v>7.8925956061838901E-2</v>
      </c>
      <c r="L73">
        <v>0.16349384098544234</v>
      </c>
    </row>
    <row r="74" spans="1:13" x14ac:dyDescent="0.3">
      <c r="B74" t="s">
        <v>20</v>
      </c>
      <c r="C74">
        <v>0.17165071770334928</v>
      </c>
      <c r="D74">
        <v>0.16062071745264006</v>
      </c>
      <c r="E74">
        <v>0.21666666666666665</v>
      </c>
      <c r="F74">
        <v>0.17473638906821604</v>
      </c>
      <c r="H74" t="s">
        <v>20</v>
      </c>
      <c r="I74">
        <v>0.29775957600578173</v>
      </c>
      <c r="J74">
        <v>0.10673502680027966</v>
      </c>
      <c r="K74">
        <v>0.29625884732052576</v>
      </c>
      <c r="L74">
        <v>0.4427480916030534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C3FC-854A-4103-9F7F-B7FE30DF59F5}">
  <dimension ref="A1:AK47"/>
  <sheetViews>
    <sheetView zoomScale="80" zoomScaleNormal="80" workbookViewId="0">
      <selection activeCell="B1" sqref="B1:Q1"/>
    </sheetView>
  </sheetViews>
  <sheetFormatPr defaultRowHeight="14.4" x14ac:dyDescent="0.3"/>
  <sheetData>
    <row r="1" spans="1:37" x14ac:dyDescent="0.3">
      <c r="A1" s="10" t="s">
        <v>21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U1" s="41" t="s">
        <v>22</v>
      </c>
    </row>
    <row r="2" spans="1:37" x14ac:dyDescent="0.3">
      <c r="A2" s="10">
        <v>1</v>
      </c>
      <c r="B2" s="10">
        <v>8</v>
      </c>
      <c r="C2" s="10">
        <v>6</v>
      </c>
      <c r="D2" s="10">
        <v>6</v>
      </c>
      <c r="E2" s="10">
        <v>5</v>
      </c>
      <c r="F2" s="10">
        <v>10</v>
      </c>
      <c r="G2" s="10">
        <v>8</v>
      </c>
      <c r="H2" s="10">
        <v>8</v>
      </c>
      <c r="I2" s="10">
        <v>5</v>
      </c>
      <c r="J2" s="10">
        <v>6</v>
      </c>
      <c r="K2" s="10">
        <v>6</v>
      </c>
      <c r="L2" s="10">
        <v>8</v>
      </c>
      <c r="M2" s="10">
        <v>4</v>
      </c>
      <c r="N2" s="10">
        <v>5</v>
      </c>
      <c r="O2" s="10">
        <v>5</v>
      </c>
      <c r="P2" s="10">
        <v>6</v>
      </c>
      <c r="Q2" s="10">
        <v>4</v>
      </c>
    </row>
    <row r="3" spans="1:37" x14ac:dyDescent="0.3">
      <c r="A3" s="10">
        <v>2</v>
      </c>
      <c r="B3" s="10">
        <v>10</v>
      </c>
      <c r="C3" s="10">
        <v>7</v>
      </c>
      <c r="D3" s="10">
        <v>4</v>
      </c>
      <c r="E3" s="10">
        <v>6</v>
      </c>
      <c r="F3" s="10">
        <v>9</v>
      </c>
      <c r="G3" s="10">
        <v>7</v>
      </c>
      <c r="H3" s="10">
        <v>6</v>
      </c>
      <c r="I3" s="10">
        <v>9</v>
      </c>
      <c r="J3" s="10">
        <v>5</v>
      </c>
      <c r="K3" s="10">
        <v>4</v>
      </c>
      <c r="L3" s="10">
        <v>4</v>
      </c>
      <c r="M3" s="10">
        <v>5</v>
      </c>
      <c r="N3" s="10">
        <v>6</v>
      </c>
      <c r="O3" s="10">
        <v>7</v>
      </c>
      <c r="P3" s="10">
        <v>8</v>
      </c>
      <c r="Q3" s="10">
        <v>5</v>
      </c>
      <c r="V3" s="41" t="s">
        <v>22</v>
      </c>
    </row>
    <row r="4" spans="1:37" x14ac:dyDescent="0.3">
      <c r="A4" s="10">
        <v>3</v>
      </c>
      <c r="B4" s="10">
        <v>9</v>
      </c>
      <c r="C4" s="10">
        <v>5</v>
      </c>
      <c r="D4" s="10">
        <v>9</v>
      </c>
      <c r="E4" s="10">
        <v>4</v>
      </c>
      <c r="F4" s="10">
        <v>10</v>
      </c>
      <c r="G4" s="10">
        <v>10</v>
      </c>
      <c r="H4" s="10">
        <v>7</v>
      </c>
      <c r="I4" s="10">
        <v>6</v>
      </c>
      <c r="J4" s="10">
        <v>7</v>
      </c>
      <c r="K4" s="10">
        <v>5</v>
      </c>
      <c r="L4" s="10">
        <v>5</v>
      </c>
      <c r="M4" s="10">
        <v>6</v>
      </c>
      <c r="N4" s="10">
        <v>5</v>
      </c>
      <c r="O4" s="10">
        <v>4</v>
      </c>
      <c r="P4" s="10">
        <v>4</v>
      </c>
      <c r="Q4" s="10">
        <v>7</v>
      </c>
    </row>
    <row r="5" spans="1:37" x14ac:dyDescent="0.3">
      <c r="A5" s="10">
        <v>4</v>
      </c>
      <c r="B5" s="10">
        <v>7</v>
      </c>
      <c r="C5" s="10">
        <v>6</v>
      </c>
      <c r="D5" s="10">
        <v>7</v>
      </c>
      <c r="E5" s="10">
        <v>7</v>
      </c>
      <c r="F5" s="10">
        <v>9</v>
      </c>
      <c r="G5" s="10">
        <v>8</v>
      </c>
      <c r="H5" s="10">
        <v>8</v>
      </c>
      <c r="I5" s="10">
        <v>4</v>
      </c>
      <c r="J5" s="10">
        <v>6</v>
      </c>
      <c r="K5" s="10">
        <v>5</v>
      </c>
      <c r="L5" s="10">
        <v>7</v>
      </c>
      <c r="M5" s="10">
        <v>4</v>
      </c>
      <c r="N5" s="10">
        <v>7</v>
      </c>
      <c r="O5" s="10">
        <v>5</v>
      </c>
      <c r="P5" s="10">
        <v>6</v>
      </c>
      <c r="Q5" s="10">
        <v>4</v>
      </c>
      <c r="U5" t="s">
        <v>23</v>
      </c>
      <c r="V5" s="5" t="s">
        <v>0</v>
      </c>
      <c r="W5" s="5" t="s">
        <v>1</v>
      </c>
      <c r="X5" s="5" t="s">
        <v>2</v>
      </c>
      <c r="Y5" s="5" t="s">
        <v>3</v>
      </c>
      <c r="Z5" s="6" t="s">
        <v>4</v>
      </c>
      <c r="AA5" s="6" t="s">
        <v>5</v>
      </c>
      <c r="AB5" s="6" t="s">
        <v>6</v>
      </c>
      <c r="AC5" s="6" t="s">
        <v>7</v>
      </c>
      <c r="AD5" s="7" t="s">
        <v>8</v>
      </c>
      <c r="AE5" s="7" t="s">
        <v>9</v>
      </c>
      <c r="AF5" s="7" t="s">
        <v>10</v>
      </c>
      <c r="AG5" s="7" t="s">
        <v>11</v>
      </c>
      <c r="AH5" s="8" t="s">
        <v>12</v>
      </c>
      <c r="AI5" s="8" t="s">
        <v>13</v>
      </c>
      <c r="AJ5" s="8" t="s">
        <v>14</v>
      </c>
      <c r="AK5" s="8" t="s">
        <v>15</v>
      </c>
    </row>
    <row r="6" spans="1:37" x14ac:dyDescent="0.3">
      <c r="A6" s="10">
        <v>5</v>
      </c>
      <c r="B6" s="10">
        <v>6</v>
      </c>
      <c r="C6" s="10">
        <v>8</v>
      </c>
      <c r="D6" s="10">
        <v>5</v>
      </c>
      <c r="E6" s="10">
        <v>6</v>
      </c>
      <c r="F6" s="10">
        <v>10</v>
      </c>
      <c r="G6" s="10">
        <v>6</v>
      </c>
      <c r="H6" s="10">
        <v>9</v>
      </c>
      <c r="I6" s="10">
        <v>8</v>
      </c>
      <c r="J6" s="10">
        <v>4</v>
      </c>
      <c r="K6" s="10">
        <v>7</v>
      </c>
      <c r="L6" s="10">
        <v>6</v>
      </c>
      <c r="M6" s="10">
        <v>7</v>
      </c>
      <c r="N6" s="10">
        <v>5</v>
      </c>
      <c r="O6" s="10">
        <v>6</v>
      </c>
      <c r="P6" s="10">
        <v>7</v>
      </c>
      <c r="Q6" s="10">
        <v>5</v>
      </c>
      <c r="U6">
        <v>1</v>
      </c>
      <c r="V6">
        <v>0.33551020408163268</v>
      </c>
      <c r="W6">
        <v>0.35076923076923078</v>
      </c>
      <c r="X6">
        <v>0.29692307692307696</v>
      </c>
      <c r="Y6">
        <v>0.21090909090909091</v>
      </c>
      <c r="Z6">
        <v>0.35142857142857137</v>
      </c>
      <c r="AA6">
        <v>0.47499999999999998</v>
      </c>
      <c r="AB6">
        <v>0.42666666666666669</v>
      </c>
      <c r="AC6">
        <v>0.31578947368421056</v>
      </c>
      <c r="AD6">
        <v>8.5714285714285715E-2</v>
      </c>
      <c r="AE6">
        <v>0.25272727272727274</v>
      </c>
      <c r="AF6">
        <v>0.16285714285714287</v>
      </c>
      <c r="AG6">
        <v>0.18187500000000001</v>
      </c>
      <c r="AH6">
        <v>0.24562500000000004</v>
      </c>
      <c r="AI6">
        <v>0.28064516129032258</v>
      </c>
      <c r="AJ6">
        <v>0.23142857142857146</v>
      </c>
      <c r="AK6">
        <v>0.18580645161290321</v>
      </c>
    </row>
    <row r="7" spans="1:37" x14ac:dyDescent="0.3">
      <c r="A7" s="10">
        <v>6</v>
      </c>
      <c r="B7" s="10">
        <v>9</v>
      </c>
      <c r="C7" s="10">
        <v>7</v>
      </c>
      <c r="D7" s="10">
        <v>8</v>
      </c>
      <c r="E7" s="10">
        <v>5</v>
      </c>
      <c r="F7" s="10">
        <v>8</v>
      </c>
      <c r="G7" s="10">
        <v>9</v>
      </c>
      <c r="H7" s="10">
        <v>7</v>
      </c>
      <c r="I7" s="10">
        <v>6</v>
      </c>
      <c r="J7" s="10">
        <v>7</v>
      </c>
      <c r="K7" s="10">
        <v>6</v>
      </c>
      <c r="L7" s="10">
        <v>5</v>
      </c>
      <c r="M7" s="10">
        <v>6</v>
      </c>
      <c r="N7" s="10">
        <v>4</v>
      </c>
      <c r="O7" s="10">
        <v>4</v>
      </c>
      <c r="P7" s="10">
        <v>4</v>
      </c>
      <c r="Q7" s="10">
        <v>6</v>
      </c>
      <c r="U7">
        <v>2</v>
      </c>
      <c r="V7">
        <v>0.4040816326530613</v>
      </c>
      <c r="W7">
        <v>0.34615384615384615</v>
      </c>
      <c r="X7">
        <v>0.2030769230769231</v>
      </c>
      <c r="Y7">
        <v>0.22363636363636361</v>
      </c>
      <c r="Z7">
        <v>0.37499999999999994</v>
      </c>
      <c r="AA7">
        <v>0.3175</v>
      </c>
      <c r="AB7">
        <v>0.34666666666666668</v>
      </c>
      <c r="AC7">
        <v>0.37105263157894741</v>
      </c>
      <c r="AD7">
        <v>0.18342857142857144</v>
      </c>
      <c r="AE7">
        <v>0.16727272727272727</v>
      </c>
      <c r="AF7">
        <v>0.26400000000000001</v>
      </c>
      <c r="AG7">
        <v>0.16687500000000002</v>
      </c>
      <c r="AH7">
        <v>0.25874999999999998</v>
      </c>
      <c r="AI7">
        <v>0.14516129032258063</v>
      </c>
      <c r="AJ7">
        <v>0.12342857142857144</v>
      </c>
      <c r="AK7">
        <v>0.23225806451612901</v>
      </c>
    </row>
    <row r="8" spans="1:37" ht="15.6" x14ac:dyDescent="0.3">
      <c r="A8" s="58" t="s">
        <v>29</v>
      </c>
      <c r="B8" s="38">
        <f>AVERAGE(B2:B7)</f>
        <v>8.1666666666666661</v>
      </c>
      <c r="C8" s="38">
        <f t="shared" ref="C8:Q8" si="0">AVERAGE(C2:C7)</f>
        <v>6.5</v>
      </c>
      <c r="D8" s="38">
        <f t="shared" si="0"/>
        <v>6.5</v>
      </c>
      <c r="E8" s="38">
        <f t="shared" si="0"/>
        <v>5.5</v>
      </c>
      <c r="F8" s="38">
        <f t="shared" si="0"/>
        <v>9.3333333333333339</v>
      </c>
      <c r="G8" s="38">
        <f t="shared" si="0"/>
        <v>8</v>
      </c>
      <c r="H8" s="38">
        <f t="shared" si="0"/>
        <v>7.5</v>
      </c>
      <c r="I8" s="38">
        <f t="shared" si="0"/>
        <v>6.333333333333333</v>
      </c>
      <c r="J8" s="38">
        <f t="shared" si="0"/>
        <v>5.833333333333333</v>
      </c>
      <c r="K8" s="38">
        <f t="shared" si="0"/>
        <v>5.5</v>
      </c>
      <c r="L8" s="38">
        <f t="shared" si="0"/>
        <v>5.833333333333333</v>
      </c>
      <c r="M8" s="38">
        <f t="shared" si="0"/>
        <v>5.333333333333333</v>
      </c>
      <c r="N8" s="38">
        <f t="shared" si="0"/>
        <v>5.333333333333333</v>
      </c>
      <c r="O8" s="38">
        <f t="shared" si="0"/>
        <v>5.166666666666667</v>
      </c>
      <c r="P8" s="38">
        <f t="shared" si="0"/>
        <v>5.833333333333333</v>
      </c>
      <c r="Q8" s="38">
        <f t="shared" si="0"/>
        <v>5.166666666666667</v>
      </c>
      <c r="U8">
        <v>3</v>
      </c>
      <c r="V8">
        <v>0.29020408163265315</v>
      </c>
      <c r="W8">
        <v>0.3</v>
      </c>
      <c r="X8">
        <v>0.12461538461538461</v>
      </c>
      <c r="Y8">
        <v>0.26363636363636361</v>
      </c>
      <c r="Z8">
        <v>0.34928571428571425</v>
      </c>
      <c r="AA8">
        <v>0.41249999999999998</v>
      </c>
      <c r="AB8">
        <v>0.43333333333333335</v>
      </c>
      <c r="AC8">
        <v>0.41368421052631582</v>
      </c>
      <c r="AD8">
        <v>0.20228571428571432</v>
      </c>
      <c r="AE8">
        <v>0.18181818181818182</v>
      </c>
      <c r="AF8">
        <v>0.21257142857142861</v>
      </c>
      <c r="AG8">
        <v>0.13125000000000001</v>
      </c>
      <c r="AH8">
        <v>0.16312499999999999</v>
      </c>
      <c r="AI8">
        <v>0.26516129032258062</v>
      </c>
      <c r="AJ8">
        <v>0.26400000000000001</v>
      </c>
      <c r="AK8">
        <v>0.24</v>
      </c>
    </row>
    <row r="9" spans="1:37" x14ac:dyDescent="0.3">
      <c r="A9" s="23" t="s">
        <v>16</v>
      </c>
      <c r="B9">
        <f>STDEV(B2:B7)</f>
        <v>1.4719601443879733</v>
      </c>
      <c r="C9">
        <f t="shared" ref="C9:Q9" si="1">STDEV(C2:C7)</f>
        <v>1.0488088481701516</v>
      </c>
      <c r="D9">
        <f t="shared" si="1"/>
        <v>1.8708286933869707</v>
      </c>
      <c r="E9">
        <f t="shared" si="1"/>
        <v>1.0488088481701516</v>
      </c>
      <c r="F9">
        <f t="shared" si="1"/>
        <v>0.81649658092772603</v>
      </c>
      <c r="G9">
        <f t="shared" si="1"/>
        <v>1.4142135623730951</v>
      </c>
      <c r="H9">
        <f t="shared" si="1"/>
        <v>1.0488088481701516</v>
      </c>
      <c r="I9">
        <f t="shared" si="1"/>
        <v>1.8618986725025259</v>
      </c>
      <c r="J9">
        <f t="shared" si="1"/>
        <v>1.1690451944500129</v>
      </c>
      <c r="K9">
        <f t="shared" si="1"/>
        <v>1.0488088481701516</v>
      </c>
      <c r="L9">
        <f t="shared" si="1"/>
        <v>1.4719601443879753</v>
      </c>
      <c r="M9">
        <f t="shared" si="1"/>
        <v>1.2110601416389974</v>
      </c>
      <c r="N9">
        <f t="shared" si="1"/>
        <v>1.0327955589886455</v>
      </c>
      <c r="O9">
        <f t="shared" si="1"/>
        <v>1.1690451944500129</v>
      </c>
      <c r="P9">
        <f t="shared" si="1"/>
        <v>1.6020819787597227</v>
      </c>
      <c r="Q9">
        <f t="shared" si="1"/>
        <v>1.1690451944500129</v>
      </c>
      <c r="U9">
        <v>4</v>
      </c>
      <c r="V9">
        <v>0.35265306122448986</v>
      </c>
      <c r="W9">
        <v>0.38769230769230772</v>
      </c>
      <c r="X9">
        <v>0.24615384615384617</v>
      </c>
      <c r="Y9">
        <v>0.14181818181818182</v>
      </c>
      <c r="Z9">
        <v>0.36964285714285711</v>
      </c>
      <c r="AA9">
        <v>0.34750000000000003</v>
      </c>
      <c r="AB9">
        <v>0.50666666666666671</v>
      </c>
      <c r="AC9">
        <v>0.24473684210526317</v>
      </c>
      <c r="AD9">
        <v>0.17142857142857143</v>
      </c>
      <c r="AE9">
        <v>0.18</v>
      </c>
      <c r="AF9">
        <v>0.24171428571428577</v>
      </c>
      <c r="AG9">
        <v>0.27937500000000004</v>
      </c>
      <c r="AH9">
        <v>0.18750000000000003</v>
      </c>
      <c r="AI9">
        <v>0.26709677419354838</v>
      </c>
      <c r="AJ9">
        <v>0.11142857142857143</v>
      </c>
      <c r="AK9">
        <v>0.36967741935483872</v>
      </c>
    </row>
    <row r="10" spans="1:37" x14ac:dyDescent="0.3">
      <c r="U10">
        <v>5</v>
      </c>
      <c r="V10">
        <v>0.36489795918367351</v>
      </c>
      <c r="W10">
        <v>0.3215384615384615</v>
      </c>
      <c r="X10">
        <v>0.21692307692307691</v>
      </c>
      <c r="Y10">
        <v>0.15818181818181817</v>
      </c>
      <c r="Z10">
        <v>0.35142857142857137</v>
      </c>
      <c r="AA10">
        <v>0.44374999999999998</v>
      </c>
      <c r="AB10">
        <v>0.48</v>
      </c>
      <c r="AC10">
        <v>0.22736842105263158</v>
      </c>
      <c r="AD10">
        <v>0.20742857142857143</v>
      </c>
      <c r="AE10">
        <v>0.12181818181818183</v>
      </c>
      <c r="AF10">
        <v>0.26400000000000001</v>
      </c>
      <c r="AG10">
        <v>0.17625000000000002</v>
      </c>
      <c r="AH10">
        <v>0.21937500000000001</v>
      </c>
      <c r="AI10">
        <v>0.29032258064516125</v>
      </c>
      <c r="AJ10">
        <v>0.18000000000000002</v>
      </c>
      <c r="AK10">
        <v>0.31548387096774194</v>
      </c>
    </row>
    <row r="11" spans="1:37" x14ac:dyDescent="0.3">
      <c r="B11" s="10"/>
      <c r="C11" s="12">
        <v>0</v>
      </c>
      <c r="D11" s="12">
        <v>50</v>
      </c>
      <c r="E11" s="12">
        <v>100</v>
      </c>
      <c r="F11" s="12">
        <v>200</v>
      </c>
      <c r="U11">
        <v>6</v>
      </c>
      <c r="V11">
        <v>0.38326530612244902</v>
      </c>
      <c r="W11">
        <v>0.30461538461538462</v>
      </c>
      <c r="X11">
        <v>0.19230769230769232</v>
      </c>
      <c r="Y11">
        <v>0.28727272727272729</v>
      </c>
      <c r="Z11">
        <v>0.4221428571428571</v>
      </c>
      <c r="AA11">
        <v>0.41125</v>
      </c>
      <c r="AB11">
        <v>0.48</v>
      </c>
      <c r="AC11">
        <v>0.33</v>
      </c>
      <c r="AD11">
        <v>0.10971428571428572</v>
      </c>
      <c r="AE11">
        <v>0.3</v>
      </c>
      <c r="AF11">
        <v>0.18685714285714289</v>
      </c>
      <c r="AG11">
        <v>0.21187500000000004</v>
      </c>
      <c r="AH11">
        <v>0.11625000000000002</v>
      </c>
      <c r="AI11">
        <v>0.14709677419354836</v>
      </c>
      <c r="AJ11">
        <v>0.18685714285714286</v>
      </c>
      <c r="AK11">
        <v>0.16645161290322577</v>
      </c>
    </row>
    <row r="12" spans="1:37" x14ac:dyDescent="0.3">
      <c r="B12" s="14" t="s">
        <v>17</v>
      </c>
      <c r="C12" s="39">
        <f>B8*10</f>
        <v>81.666666666666657</v>
      </c>
      <c r="D12" s="39">
        <f t="shared" ref="D12:F12" si="2">C8*10</f>
        <v>65</v>
      </c>
      <c r="E12" s="39">
        <f t="shared" si="2"/>
        <v>65</v>
      </c>
      <c r="F12" s="39">
        <f t="shared" si="2"/>
        <v>55</v>
      </c>
      <c r="U12">
        <v>7</v>
      </c>
      <c r="V12">
        <v>0.29387755102040819</v>
      </c>
      <c r="W12">
        <v>0.33076923076923076</v>
      </c>
      <c r="X12">
        <v>0.2630769230769231</v>
      </c>
      <c r="Y12">
        <v>0.2818181818181818</v>
      </c>
      <c r="Z12">
        <v>0.43928571428571422</v>
      </c>
      <c r="AA12">
        <v>0.24374999999999999</v>
      </c>
      <c r="AB12">
        <v>0.31333333333333335</v>
      </c>
      <c r="AC12">
        <v>0.25894736842105265</v>
      </c>
      <c r="AD12">
        <v>0.24000000000000002</v>
      </c>
      <c r="AE12">
        <v>0.2690909090909091</v>
      </c>
      <c r="AF12">
        <v>0.18685714285714289</v>
      </c>
      <c r="AG12">
        <v>0.17812500000000001</v>
      </c>
      <c r="AH12">
        <v>0.22125000000000003</v>
      </c>
      <c r="AI12">
        <v>0.17225806451612902</v>
      </c>
      <c r="AJ12">
        <v>0.2142857142857143</v>
      </c>
      <c r="AK12">
        <v>0.26129032258064516</v>
      </c>
    </row>
    <row r="13" spans="1:37" x14ac:dyDescent="0.3">
      <c r="B13" s="17" t="s">
        <v>18</v>
      </c>
      <c r="C13" s="39">
        <f>F8*10</f>
        <v>93.333333333333343</v>
      </c>
      <c r="D13" s="39">
        <f t="shared" ref="D13:F13" si="3">G8*10</f>
        <v>80</v>
      </c>
      <c r="E13" s="39">
        <f t="shared" si="3"/>
        <v>75</v>
      </c>
      <c r="F13" s="39">
        <f t="shared" si="3"/>
        <v>63.333333333333329</v>
      </c>
      <c r="U13">
        <v>8</v>
      </c>
      <c r="V13">
        <v>0.31836734693877555</v>
      </c>
      <c r="W13">
        <v>0.24461538461538462</v>
      </c>
      <c r="X13">
        <v>0.22923076923076924</v>
      </c>
      <c r="Y13">
        <v>0.2290909090909091</v>
      </c>
      <c r="Z13">
        <v>0.39428571428571424</v>
      </c>
      <c r="AA13">
        <v>0.4</v>
      </c>
      <c r="AB13">
        <v>0.3106666666666667</v>
      </c>
      <c r="AC13">
        <v>0.34105263157894744</v>
      </c>
      <c r="AD13">
        <v>0.15771428571428572</v>
      </c>
      <c r="AE13">
        <v>0.14909090909090908</v>
      </c>
      <c r="AF13">
        <v>0.16628571428571429</v>
      </c>
      <c r="AG13">
        <v>0.26812500000000006</v>
      </c>
      <c r="AH13">
        <v>0.22125000000000003</v>
      </c>
      <c r="AI13">
        <v>0.20129032258064514</v>
      </c>
      <c r="AJ13">
        <v>0.16457142857142859</v>
      </c>
      <c r="AK13">
        <v>0.29419354838709671</v>
      </c>
    </row>
    <row r="14" spans="1:37" x14ac:dyDescent="0.3">
      <c r="B14" s="14" t="s">
        <v>19</v>
      </c>
      <c r="C14" s="39">
        <f>J8*10</f>
        <v>58.333333333333329</v>
      </c>
      <c r="D14" s="39">
        <f t="shared" ref="D14:F14" si="4">K8*10</f>
        <v>55</v>
      </c>
      <c r="E14" s="39">
        <f t="shared" si="4"/>
        <v>58.333333333333329</v>
      </c>
      <c r="F14" s="39">
        <f t="shared" si="4"/>
        <v>53.333333333333329</v>
      </c>
      <c r="U14">
        <v>9</v>
      </c>
      <c r="V14">
        <v>0.37346938775510208</v>
      </c>
      <c r="W14">
        <v>0.44153846153846155</v>
      </c>
      <c r="X14">
        <v>0.19076923076923077</v>
      </c>
      <c r="Y14">
        <v>0.30909090909090908</v>
      </c>
      <c r="Z14">
        <v>0.43928571428571422</v>
      </c>
      <c r="AA14">
        <v>0.42499999999999999</v>
      </c>
      <c r="AB14">
        <v>0.49866666666666665</v>
      </c>
      <c r="AC14">
        <v>0.54947368421052634</v>
      </c>
      <c r="AD14">
        <v>0.1542857142857143</v>
      </c>
      <c r="AE14">
        <v>0.22545454545454546</v>
      </c>
      <c r="AF14">
        <v>0.33942857142857147</v>
      </c>
      <c r="AG14">
        <v>0.12000000000000002</v>
      </c>
      <c r="AH14">
        <v>0.15000000000000002</v>
      </c>
      <c r="AI14">
        <v>0.29225806451612901</v>
      </c>
      <c r="AJ14">
        <v>0.35142857142857148</v>
      </c>
      <c r="AK14">
        <v>0.2496774193548387</v>
      </c>
    </row>
    <row r="15" spans="1:37" x14ac:dyDescent="0.3">
      <c r="B15" s="14" t="s">
        <v>20</v>
      </c>
      <c r="C15" s="39">
        <f>N8*10</f>
        <v>53.333333333333329</v>
      </c>
      <c r="D15" s="39">
        <f t="shared" ref="D15:F15" si="5">O8*10</f>
        <v>51.666666666666671</v>
      </c>
      <c r="E15" s="39">
        <f t="shared" si="5"/>
        <v>58.333333333333329</v>
      </c>
      <c r="F15" s="39">
        <f t="shared" si="5"/>
        <v>51.666666666666671</v>
      </c>
      <c r="U15">
        <v>10</v>
      </c>
      <c r="V15">
        <v>0.36734693877551022</v>
      </c>
      <c r="W15">
        <v>0.33846153846153848</v>
      </c>
      <c r="X15">
        <v>0.31692307692307692</v>
      </c>
      <c r="Y15">
        <v>0.37999999999999995</v>
      </c>
      <c r="Z15">
        <v>0.42642857142857138</v>
      </c>
      <c r="AA15">
        <v>0.49249999999999999</v>
      </c>
      <c r="AB15">
        <v>0.4946666666666667</v>
      </c>
      <c r="AC15">
        <v>0.54473684210526319</v>
      </c>
      <c r="AD15">
        <v>0.312</v>
      </c>
      <c r="AE15">
        <v>0.25272727272727269</v>
      </c>
      <c r="AF15">
        <v>0.20057142857142857</v>
      </c>
      <c r="AG15">
        <v>0.15750000000000003</v>
      </c>
      <c r="AH15">
        <v>0.19499999999999998</v>
      </c>
      <c r="AI15">
        <v>0.25741935483870965</v>
      </c>
      <c r="AJ15">
        <v>0.23485714285714288</v>
      </c>
      <c r="AK15">
        <v>0.36774193548387091</v>
      </c>
    </row>
    <row r="16" spans="1:37" x14ac:dyDescent="0.3">
      <c r="B16" s="10"/>
      <c r="C16" s="40">
        <v>15.27525232</v>
      </c>
      <c r="D16" s="40">
        <v>10</v>
      </c>
      <c r="E16" s="40">
        <v>15.27525232</v>
      </c>
      <c r="F16" s="40">
        <v>10</v>
      </c>
      <c r="U16">
        <v>11</v>
      </c>
      <c r="V16">
        <v>0.42489795918367357</v>
      </c>
      <c r="W16">
        <v>0.31538461538461537</v>
      </c>
      <c r="X16">
        <v>0.27538461538461534</v>
      </c>
      <c r="Y16">
        <v>0.18181818181818182</v>
      </c>
      <c r="Z16">
        <v>0.43285714285714277</v>
      </c>
      <c r="AA16">
        <v>0.28500000000000003</v>
      </c>
      <c r="AB16">
        <v>0.224</v>
      </c>
      <c r="AC16">
        <v>0.42631578947368426</v>
      </c>
      <c r="AD16">
        <v>7.2000000000000008E-2</v>
      </c>
      <c r="AE16">
        <v>0.23454545454545456</v>
      </c>
      <c r="AF16">
        <v>0.14571428571428571</v>
      </c>
      <c r="AG16">
        <v>0.27562500000000001</v>
      </c>
      <c r="AH16">
        <v>0.34125</v>
      </c>
      <c r="AI16">
        <v>0.17806451612903224</v>
      </c>
      <c r="AJ16">
        <v>0.18342857142857144</v>
      </c>
      <c r="AK16">
        <v>0.26516129032258062</v>
      </c>
    </row>
    <row r="17" spans="2:37" x14ac:dyDescent="0.3">
      <c r="B17" s="10"/>
      <c r="C17" s="40">
        <v>10</v>
      </c>
      <c r="D17" s="40">
        <v>15.27525232</v>
      </c>
      <c r="E17" s="40">
        <v>10</v>
      </c>
      <c r="F17" s="40">
        <v>20</v>
      </c>
      <c r="U17">
        <v>12</v>
      </c>
      <c r="V17">
        <v>0.39428571428571435</v>
      </c>
      <c r="W17">
        <v>0.3323076923076923</v>
      </c>
      <c r="X17">
        <v>0.33538461538461539</v>
      </c>
      <c r="Y17">
        <v>0.27272727272727271</v>
      </c>
      <c r="Z17">
        <v>0.37499999999999994</v>
      </c>
      <c r="AA17">
        <v>0.47750000000000004</v>
      </c>
      <c r="AB17">
        <v>0.40933333333333338</v>
      </c>
      <c r="AC17">
        <v>0.57789473684210535</v>
      </c>
      <c r="AD17">
        <v>0.18342857142857144</v>
      </c>
      <c r="AE17">
        <v>0.12545454545454546</v>
      </c>
      <c r="AF17">
        <v>0.24685714285714289</v>
      </c>
      <c r="AG17">
        <v>0.25874999999999998</v>
      </c>
      <c r="AH17">
        <v>0.144375</v>
      </c>
      <c r="AI17">
        <v>0.26322580645161292</v>
      </c>
      <c r="AJ17">
        <v>0.2365714285714286</v>
      </c>
      <c r="AK17">
        <v>0.26322580645161286</v>
      </c>
    </row>
    <row r="18" spans="2:37" x14ac:dyDescent="0.3">
      <c r="B18" s="10"/>
      <c r="C18" s="40">
        <v>15.27525232</v>
      </c>
      <c r="D18" s="40">
        <v>10</v>
      </c>
      <c r="E18" s="40">
        <v>10</v>
      </c>
      <c r="F18" s="40">
        <v>15.27525232</v>
      </c>
      <c r="U18">
        <v>13</v>
      </c>
      <c r="V18">
        <v>0.27183673469387759</v>
      </c>
      <c r="W18">
        <v>0.3569230769230769</v>
      </c>
      <c r="X18">
        <v>0.34923076923076923</v>
      </c>
      <c r="Y18">
        <v>0.26727272727272727</v>
      </c>
      <c r="Z18">
        <v>0.35785714285714282</v>
      </c>
      <c r="AA18">
        <v>0.38124999999999998</v>
      </c>
      <c r="AB18">
        <v>0.46399999999999997</v>
      </c>
      <c r="AC18">
        <v>0.19578947368421054</v>
      </c>
      <c r="AD18">
        <v>0.18000000000000002</v>
      </c>
      <c r="AE18">
        <v>0.33999999999999997</v>
      </c>
      <c r="AF18">
        <v>0.12857142857142859</v>
      </c>
      <c r="AG18">
        <v>0.19125</v>
      </c>
      <c r="AH18">
        <v>0.16875000000000001</v>
      </c>
      <c r="AI18">
        <v>0.32322580645161286</v>
      </c>
      <c r="AJ18">
        <v>0.16457142857142859</v>
      </c>
      <c r="AK18">
        <v>0.26322580645161286</v>
      </c>
    </row>
    <row r="19" spans="2:37" x14ac:dyDescent="0.3">
      <c r="B19" s="10"/>
      <c r="C19" s="40">
        <v>15.27525232</v>
      </c>
      <c r="D19" s="40">
        <v>10</v>
      </c>
      <c r="E19" s="40">
        <v>15.27525232</v>
      </c>
      <c r="F19" s="40">
        <v>10</v>
      </c>
      <c r="U19">
        <v>14</v>
      </c>
      <c r="V19">
        <v>0.39061224489795926</v>
      </c>
      <c r="W19">
        <v>0.36461538461538462</v>
      </c>
      <c r="X19">
        <v>0.26769230769230767</v>
      </c>
      <c r="Y19">
        <v>0.30181818181818182</v>
      </c>
      <c r="Z19">
        <v>0.38785714285714284</v>
      </c>
      <c r="AA19">
        <v>0.49625000000000002</v>
      </c>
      <c r="AB19">
        <v>0.44933333333333336</v>
      </c>
      <c r="AC19">
        <v>0.20210526315789476</v>
      </c>
      <c r="AD19">
        <v>0.10114285714285716</v>
      </c>
      <c r="AE19">
        <v>0.2</v>
      </c>
      <c r="AF19">
        <v>0.26742857142857146</v>
      </c>
      <c r="AG19">
        <v>0.32812500000000006</v>
      </c>
      <c r="AH19">
        <v>0.30375000000000002</v>
      </c>
      <c r="AI19">
        <v>0.16451612903225804</v>
      </c>
      <c r="AJ19">
        <v>0.18857142857142858</v>
      </c>
      <c r="AK19">
        <v>0.26322580645161292</v>
      </c>
    </row>
    <row r="20" spans="2:37" x14ac:dyDescent="0.3">
      <c r="U20">
        <v>15</v>
      </c>
      <c r="V20">
        <v>0.4604081632653062</v>
      </c>
      <c r="W20">
        <v>0.3446153846153846</v>
      </c>
      <c r="X20">
        <v>0.36307692307692307</v>
      </c>
      <c r="Y20">
        <v>0.28545454545454546</v>
      </c>
      <c r="Z20">
        <v>0.3482142857142857</v>
      </c>
      <c r="AA20">
        <v>0.51749999999999996</v>
      </c>
      <c r="AB20">
        <v>0.49866666666666665</v>
      </c>
      <c r="AC20">
        <v>0.42631578947368426</v>
      </c>
      <c r="AD20">
        <v>0.1542857142857143</v>
      </c>
      <c r="AE20">
        <v>0.15636363636363634</v>
      </c>
      <c r="AF20">
        <v>0.26914285714285713</v>
      </c>
      <c r="AG20">
        <v>0.30562500000000004</v>
      </c>
      <c r="AH20">
        <v>0.13125000000000001</v>
      </c>
      <c r="AI20">
        <v>0.22451612903225807</v>
      </c>
      <c r="AJ20">
        <v>0.16285714285714287</v>
      </c>
      <c r="AK20">
        <v>0.24580645161290318</v>
      </c>
    </row>
    <row r="21" spans="2:37" x14ac:dyDescent="0.3">
      <c r="U21">
        <v>16</v>
      </c>
      <c r="V21">
        <v>0.40163265306122448</v>
      </c>
      <c r="W21">
        <v>0.34769230769230769</v>
      </c>
      <c r="X21">
        <v>0.18153846153846154</v>
      </c>
      <c r="Y21">
        <v>0.28000000000000003</v>
      </c>
      <c r="Z21">
        <v>0.44249999999999995</v>
      </c>
      <c r="AA21">
        <v>0.46624999999999994</v>
      </c>
      <c r="AB21">
        <v>0.46533333333333332</v>
      </c>
      <c r="AC21">
        <v>0.32684210526315793</v>
      </c>
      <c r="AD21">
        <v>0.2297142857142857</v>
      </c>
      <c r="AE21">
        <v>0.16363636363636364</v>
      </c>
      <c r="AF21">
        <v>0.312</v>
      </c>
      <c r="AG21">
        <v>0.30375000000000002</v>
      </c>
      <c r="AH21">
        <v>0.3075</v>
      </c>
      <c r="AI21">
        <v>0.24387096774193545</v>
      </c>
      <c r="AJ21">
        <v>0.14057142857142857</v>
      </c>
      <c r="AK21">
        <v>0.21483870967741933</v>
      </c>
    </row>
    <row r="22" spans="2:37" x14ac:dyDescent="0.3">
      <c r="U22">
        <v>17</v>
      </c>
      <c r="V22">
        <v>0.29387755102040819</v>
      </c>
      <c r="W22">
        <v>0.36153846153846153</v>
      </c>
      <c r="X22">
        <v>0.21846153846153846</v>
      </c>
      <c r="Y22">
        <v>0.20909090909090908</v>
      </c>
      <c r="Z22">
        <v>0.26571428571428568</v>
      </c>
      <c r="AA22">
        <v>0.375</v>
      </c>
      <c r="AB22">
        <v>0.36533333333333329</v>
      </c>
      <c r="AC22">
        <v>0.43105263157894741</v>
      </c>
      <c r="AD22">
        <v>0.19542857142857142</v>
      </c>
      <c r="AE22">
        <v>0.26</v>
      </c>
      <c r="AF22">
        <v>0.16457142857142859</v>
      </c>
      <c r="AG22">
        <v>0.29625000000000001</v>
      </c>
      <c r="AH22">
        <v>0.3131250000000001</v>
      </c>
      <c r="AI22">
        <v>0.36774193548387091</v>
      </c>
      <c r="AJ22">
        <v>0.1388571428571429</v>
      </c>
      <c r="AK22">
        <v>0.33096774193548389</v>
      </c>
    </row>
    <row r="23" spans="2:37" x14ac:dyDescent="0.3">
      <c r="U23">
        <v>18</v>
      </c>
      <c r="V23">
        <v>0.34653061224489801</v>
      </c>
      <c r="W23">
        <v>0.3215384615384615</v>
      </c>
      <c r="X23">
        <v>0.17692307692307693</v>
      </c>
      <c r="Y23">
        <v>0.3</v>
      </c>
      <c r="Z23">
        <v>0.39535714285714285</v>
      </c>
      <c r="AA23">
        <v>0.41875000000000001</v>
      </c>
      <c r="AB23">
        <v>0.32800000000000001</v>
      </c>
      <c r="AC23">
        <v>0.36000000000000004</v>
      </c>
      <c r="AD23">
        <v>0.17142857142857143</v>
      </c>
      <c r="AE23">
        <v>0.18181818181818182</v>
      </c>
      <c r="AF23">
        <v>0.14914285714285713</v>
      </c>
      <c r="AG23">
        <v>0.17812500000000001</v>
      </c>
      <c r="AH23">
        <v>0.31875000000000003</v>
      </c>
      <c r="AI23">
        <v>0.28258064516129028</v>
      </c>
      <c r="AJ23">
        <v>0.20228571428571432</v>
      </c>
      <c r="AK23">
        <v>0.23612903225806448</v>
      </c>
    </row>
    <row r="24" spans="2:37" x14ac:dyDescent="0.3">
      <c r="U24">
        <v>19</v>
      </c>
      <c r="V24">
        <v>0.34775510204081633</v>
      </c>
      <c r="W24">
        <v>0.31538461538461537</v>
      </c>
      <c r="X24">
        <v>0.2846153846153846</v>
      </c>
      <c r="Y24">
        <v>0.18909090909090909</v>
      </c>
      <c r="Z24">
        <v>0.53785714285714281</v>
      </c>
      <c r="AA24">
        <v>0.39374999999999999</v>
      </c>
      <c r="AB24">
        <v>0.16666666666666666</v>
      </c>
      <c r="AC24">
        <v>0.25578947368421051</v>
      </c>
      <c r="AD24">
        <v>8.7428571428571425E-2</v>
      </c>
      <c r="AE24">
        <v>0.24545454545454545</v>
      </c>
      <c r="AF24">
        <v>0.30857142857142861</v>
      </c>
      <c r="AG24">
        <v>0.33750000000000002</v>
      </c>
      <c r="AH24">
        <v>0.20250000000000004</v>
      </c>
      <c r="AI24">
        <v>0.2129032258064516</v>
      </c>
      <c r="AJ24">
        <v>0.16971428571428573</v>
      </c>
      <c r="AK24">
        <v>0.19354838709677419</v>
      </c>
    </row>
    <row r="25" spans="2:37" x14ac:dyDescent="0.3">
      <c r="U25">
        <v>20</v>
      </c>
      <c r="V25">
        <v>0.24489795918367349</v>
      </c>
      <c r="W25">
        <v>0.40769230769230769</v>
      </c>
      <c r="X25">
        <v>0.22923076923076924</v>
      </c>
      <c r="Y25">
        <v>0.18181818181818182</v>
      </c>
      <c r="Z25">
        <v>0.51964285714285707</v>
      </c>
      <c r="AA25">
        <v>0.44749999999999995</v>
      </c>
      <c r="AB25">
        <v>0.41333333333333333</v>
      </c>
      <c r="AC25">
        <v>0.37421052631578949</v>
      </c>
      <c r="AD25">
        <v>0.19542857142857145</v>
      </c>
      <c r="AE25">
        <v>0.20545454545454547</v>
      </c>
      <c r="AF25">
        <v>0.37885714285714289</v>
      </c>
      <c r="AG25">
        <v>0.238125</v>
      </c>
      <c r="AH25">
        <v>0.19499999999999998</v>
      </c>
      <c r="AI25">
        <v>0.38516129032258056</v>
      </c>
      <c r="AJ25">
        <v>0.2142857142857143</v>
      </c>
      <c r="AK25">
        <v>0.21483870967741933</v>
      </c>
    </row>
    <row r="26" spans="2:37" x14ac:dyDescent="0.3">
      <c r="U26">
        <v>21</v>
      </c>
      <c r="V26">
        <v>0.31102040816326532</v>
      </c>
      <c r="W26">
        <v>0.48153846153846153</v>
      </c>
      <c r="X26">
        <v>0.26615384615384619</v>
      </c>
      <c r="Y26">
        <v>0.22545454545454544</v>
      </c>
      <c r="Z26">
        <v>0.35571428571428571</v>
      </c>
      <c r="AA26">
        <v>0.32500000000000001</v>
      </c>
      <c r="AB26">
        <v>0.3746666666666667</v>
      </c>
      <c r="AC26">
        <v>0.48789473684210527</v>
      </c>
      <c r="AD26">
        <v>0.16285714285714287</v>
      </c>
      <c r="AE26">
        <v>0.25818181818181818</v>
      </c>
      <c r="AF26">
        <v>0.252</v>
      </c>
      <c r="AG26">
        <v>0.30562500000000004</v>
      </c>
      <c r="AH26">
        <v>0.31687500000000002</v>
      </c>
      <c r="AI26">
        <v>0.26903225806451614</v>
      </c>
      <c r="AJ26">
        <v>0.25371428571428573</v>
      </c>
      <c r="AK26">
        <v>0.29032258064516125</v>
      </c>
    </row>
    <row r="27" spans="2:37" x14ac:dyDescent="0.3">
      <c r="U27">
        <v>22</v>
      </c>
      <c r="V27">
        <v>0.3122448979591837</v>
      </c>
      <c r="W27">
        <v>0.34615384615384615</v>
      </c>
      <c r="X27">
        <v>0.36615384615384616</v>
      </c>
      <c r="Y27">
        <v>0.17090909090909093</v>
      </c>
      <c r="Z27">
        <v>0.30321428571428571</v>
      </c>
      <c r="AA27">
        <v>0.37625000000000003</v>
      </c>
      <c r="AB27">
        <v>0.30666666666666664</v>
      </c>
      <c r="AC27">
        <v>0.46736842105263166</v>
      </c>
      <c r="AD27">
        <v>0.19028571428571431</v>
      </c>
      <c r="AE27">
        <v>0.35090909090909095</v>
      </c>
      <c r="AF27">
        <v>0.25542857142857145</v>
      </c>
      <c r="AG27">
        <v>0.28687500000000005</v>
      </c>
      <c r="AH27">
        <v>0.39937500000000004</v>
      </c>
      <c r="AI27">
        <v>0.18580645161290321</v>
      </c>
      <c r="AJ27">
        <v>0.156</v>
      </c>
      <c r="AK27">
        <v>0.26129032258064516</v>
      </c>
    </row>
    <row r="28" spans="2:37" x14ac:dyDescent="0.3">
      <c r="U28">
        <v>23</v>
      </c>
      <c r="V28">
        <v>0.37959183673469393</v>
      </c>
      <c r="W28">
        <v>0.40153846153846157</v>
      </c>
      <c r="X28">
        <v>0.38923076923076927</v>
      </c>
      <c r="Y28">
        <v>0.1</v>
      </c>
      <c r="Z28">
        <v>0.39857142857142858</v>
      </c>
      <c r="AA28">
        <v>0.28999999999999998</v>
      </c>
      <c r="AB28">
        <v>0.308</v>
      </c>
      <c r="AC28">
        <v>0.21157894736842103</v>
      </c>
      <c r="AD28">
        <v>0.14914285714285713</v>
      </c>
      <c r="AE28">
        <v>0.21818181818181817</v>
      </c>
      <c r="AF28">
        <v>0.1542857142857143</v>
      </c>
      <c r="AG28">
        <v>0.37500000000000006</v>
      </c>
      <c r="AH28">
        <v>0.31312500000000004</v>
      </c>
      <c r="AI28">
        <v>0.27677419354838706</v>
      </c>
      <c r="AJ28">
        <v>0.20914285714285716</v>
      </c>
      <c r="AK28">
        <v>0.23032258064516128</v>
      </c>
    </row>
    <row r="29" spans="2:37" x14ac:dyDescent="0.3">
      <c r="U29">
        <v>24</v>
      </c>
      <c r="V29">
        <v>0.4040816326530613</v>
      </c>
      <c r="W29">
        <v>0.3215384615384615</v>
      </c>
      <c r="X29">
        <v>0.33692307692307688</v>
      </c>
      <c r="Y29">
        <v>0.42727272727272725</v>
      </c>
      <c r="Z29">
        <v>0.32357142857142851</v>
      </c>
      <c r="AA29">
        <v>0.39250000000000002</v>
      </c>
      <c r="AB29">
        <v>0.42533333333333334</v>
      </c>
      <c r="AC29">
        <v>0.33473684210526322</v>
      </c>
      <c r="AD29">
        <v>0.25714285714285717</v>
      </c>
      <c r="AE29">
        <v>0.23636363636363636</v>
      </c>
      <c r="AF29">
        <v>0.22800000000000004</v>
      </c>
      <c r="AG29">
        <v>0.32812500000000006</v>
      </c>
      <c r="AH29">
        <v>0.28500000000000003</v>
      </c>
      <c r="AI29">
        <v>0.20129032258064514</v>
      </c>
      <c r="AJ29">
        <v>0.17314285714285715</v>
      </c>
      <c r="AK29">
        <v>0.18580645161290321</v>
      </c>
    </row>
    <row r="30" spans="2:37" x14ac:dyDescent="0.3">
      <c r="U30">
        <v>25</v>
      </c>
      <c r="V30">
        <v>0.40530612244897968</v>
      </c>
      <c r="W30">
        <v>0.23538461538461539</v>
      </c>
      <c r="X30">
        <v>0.34307692307692311</v>
      </c>
      <c r="Y30">
        <v>0.18181818181818182</v>
      </c>
      <c r="Z30">
        <v>0.36642857142857144</v>
      </c>
      <c r="AA30">
        <v>0.34249999999999997</v>
      </c>
      <c r="AB30">
        <v>0.44933333333333336</v>
      </c>
      <c r="AC30">
        <v>0.27315789473684216</v>
      </c>
      <c r="AD30">
        <v>0.12342857142857144</v>
      </c>
      <c r="AE30">
        <v>0.14363636363636365</v>
      </c>
      <c r="AF30">
        <v>0.16971428571428573</v>
      </c>
      <c r="AG30">
        <v>0.25874999999999998</v>
      </c>
      <c r="AH30">
        <v>0.238125</v>
      </c>
      <c r="AI30">
        <v>0.38709677419354838</v>
      </c>
      <c r="AJ30">
        <v>0.20571428571428574</v>
      </c>
      <c r="AK30">
        <v>0.17032258064516126</v>
      </c>
    </row>
    <row r="31" spans="2:37" x14ac:dyDescent="0.3">
      <c r="U31">
        <v>26</v>
      </c>
      <c r="V31">
        <v>0.36000000000000004</v>
      </c>
      <c r="W31">
        <v>0.3323076923076923</v>
      </c>
      <c r="X31">
        <v>0.34153846153846157</v>
      </c>
      <c r="Y31">
        <v>0.36</v>
      </c>
      <c r="Z31">
        <v>0.38999999999999996</v>
      </c>
      <c r="AA31">
        <v>0.31124999999999997</v>
      </c>
      <c r="AB31">
        <v>0.38800000000000001</v>
      </c>
      <c r="AC31">
        <v>0.24789473684210528</v>
      </c>
      <c r="AD31">
        <v>9.6000000000000002E-2</v>
      </c>
      <c r="AE31">
        <v>0.25272727272727274</v>
      </c>
      <c r="AF31">
        <v>0.22457142857142859</v>
      </c>
      <c r="AG31">
        <v>0.26250000000000001</v>
      </c>
      <c r="AH31">
        <v>0.15937500000000002</v>
      </c>
      <c r="AI31">
        <v>0.20322580645161289</v>
      </c>
      <c r="AJ31">
        <v>0.22628571428571428</v>
      </c>
      <c r="AK31">
        <v>0.25548387096774189</v>
      </c>
    </row>
    <row r="32" spans="2:37" x14ac:dyDescent="0.3">
      <c r="U32">
        <v>27</v>
      </c>
      <c r="V32">
        <v>0.31714285714285717</v>
      </c>
      <c r="W32">
        <v>0.24615384615384617</v>
      </c>
      <c r="X32">
        <v>0.31076923076923074</v>
      </c>
      <c r="Y32">
        <v>0.29454545454545455</v>
      </c>
      <c r="Z32">
        <v>0.37071428571428572</v>
      </c>
      <c r="AA32">
        <v>0.22749999999999998</v>
      </c>
      <c r="AB32">
        <v>0.432</v>
      </c>
      <c r="AC32">
        <v>0.33473684210526317</v>
      </c>
      <c r="AD32">
        <v>0.192</v>
      </c>
      <c r="AE32">
        <v>0.15636363636363634</v>
      </c>
      <c r="AF32">
        <v>0.31371428571428567</v>
      </c>
      <c r="AG32">
        <v>0.28687500000000005</v>
      </c>
      <c r="AH32">
        <v>0.16125</v>
      </c>
      <c r="AI32">
        <v>0.20322580645161289</v>
      </c>
      <c r="AJ32">
        <v>9.9428571428571436E-2</v>
      </c>
      <c r="AK32">
        <v>0.15483870967741933</v>
      </c>
    </row>
    <row r="33" spans="21:37" x14ac:dyDescent="0.3">
      <c r="U33">
        <v>28</v>
      </c>
      <c r="V33">
        <v>0.40775510204081633</v>
      </c>
      <c r="W33">
        <v>0.34</v>
      </c>
      <c r="X33">
        <v>0.21692307692307691</v>
      </c>
      <c r="Y33">
        <v>0.20909090909090908</v>
      </c>
      <c r="Z33">
        <v>0.38785714285714284</v>
      </c>
      <c r="AA33">
        <v>0.3175</v>
      </c>
      <c r="AB33">
        <v>0.22800000000000001</v>
      </c>
      <c r="AC33">
        <v>0.35526315789473689</v>
      </c>
      <c r="AD33">
        <v>0.20571428571428574</v>
      </c>
      <c r="AE33">
        <v>0.20727272727272728</v>
      </c>
      <c r="AF33">
        <v>0.20228571428571432</v>
      </c>
      <c r="AG33">
        <v>0.18187500000000001</v>
      </c>
      <c r="AH33">
        <v>0.36562500000000003</v>
      </c>
      <c r="AI33">
        <v>0.34258064516129028</v>
      </c>
      <c r="AJ33">
        <v>0.10457142857142858</v>
      </c>
      <c r="AK33">
        <v>0.25741935483870965</v>
      </c>
    </row>
    <row r="34" spans="21:37" x14ac:dyDescent="0.3">
      <c r="U34">
        <v>29</v>
      </c>
      <c r="V34">
        <v>0.42612244897959184</v>
      </c>
      <c r="W34">
        <v>0.27692307692307694</v>
      </c>
      <c r="X34">
        <v>0.31076923076923074</v>
      </c>
      <c r="Y34">
        <v>0.18</v>
      </c>
      <c r="Z34">
        <v>0.44571428571428567</v>
      </c>
      <c r="AA34">
        <v>0.31375000000000003</v>
      </c>
      <c r="AB34">
        <v>0.40133333333333338</v>
      </c>
      <c r="AC34">
        <v>0.51631578947368428</v>
      </c>
      <c r="AD34">
        <v>0.17314285714285715</v>
      </c>
      <c r="AE34">
        <v>0.18545454545454546</v>
      </c>
      <c r="AF34">
        <v>0.10800000000000001</v>
      </c>
      <c r="AG34">
        <v>0.34875000000000006</v>
      </c>
      <c r="AH34">
        <v>0.22687500000000002</v>
      </c>
      <c r="AI34">
        <v>0.2593548387096774</v>
      </c>
      <c r="AJ34">
        <v>0.20571428571428574</v>
      </c>
      <c r="AK34">
        <v>0.17032258064516129</v>
      </c>
    </row>
    <row r="35" spans="21:37" x14ac:dyDescent="0.3">
      <c r="U35">
        <v>30</v>
      </c>
      <c r="V35">
        <v>0.28653061224489795</v>
      </c>
      <c r="W35">
        <v>0.36153846153846153</v>
      </c>
      <c r="X35">
        <v>0.20153846153846156</v>
      </c>
      <c r="Y35">
        <v>0.20545454545454547</v>
      </c>
      <c r="Z35">
        <v>0.27857142857142853</v>
      </c>
      <c r="AA35">
        <v>0.375</v>
      </c>
      <c r="AB35">
        <v>0.36133333333333328</v>
      </c>
      <c r="AC35">
        <v>0.36000000000000004</v>
      </c>
      <c r="AD35">
        <v>0.17142857142857143</v>
      </c>
      <c r="AE35">
        <v>8.1818181818181818E-2</v>
      </c>
      <c r="AF35">
        <v>0.2588571428571429</v>
      </c>
      <c r="AG35">
        <v>0.18375000000000002</v>
      </c>
      <c r="AH35">
        <v>0.268125</v>
      </c>
      <c r="AI35">
        <v>0.24193548387096772</v>
      </c>
      <c r="AJ35">
        <v>0.14057142857142857</v>
      </c>
      <c r="AK35">
        <v>0.27677419354838706</v>
      </c>
    </row>
    <row r="36" spans="21:37" ht="15.6" x14ac:dyDescent="0.3">
      <c r="U36" s="58" t="s">
        <v>29</v>
      </c>
      <c r="V36" s="42">
        <v>0.35567346938775513</v>
      </c>
      <c r="W36" s="42">
        <v>0.33923076923076922</v>
      </c>
      <c r="X36" s="42">
        <v>0.26815384615384613</v>
      </c>
      <c r="Y36" s="42">
        <v>0.2436363636363636</v>
      </c>
      <c r="Z36" s="42">
        <v>0.38671428571428562</v>
      </c>
      <c r="AA36" s="42">
        <v>0.38329166666666659</v>
      </c>
      <c r="AB36" s="42">
        <v>0.39164444444444441</v>
      </c>
      <c r="AC36" s="42">
        <v>0.35873684210526319</v>
      </c>
      <c r="AD36" s="42">
        <v>0.17051428571428576</v>
      </c>
      <c r="AE36" s="42">
        <v>0.21012121212121204</v>
      </c>
      <c r="AF36" s="42">
        <v>0.22542857142857139</v>
      </c>
      <c r="AG36" s="42">
        <v>0.24675000000000002</v>
      </c>
      <c r="AH36" s="42">
        <v>0.2379375</v>
      </c>
      <c r="AI36" s="42">
        <v>0.25116129032258061</v>
      </c>
      <c r="AJ36" s="42">
        <v>0.18794285714285716</v>
      </c>
      <c r="AK36" s="42">
        <v>0.24754838709677418</v>
      </c>
    </row>
    <row r="37" spans="21:37" x14ac:dyDescent="0.3">
      <c r="U37" s="23" t="s">
        <v>16</v>
      </c>
      <c r="V37">
        <v>5.2726884731274085E-2</v>
      </c>
      <c r="W37">
        <v>5.2909241915042392E-2</v>
      </c>
      <c r="X37">
        <v>6.8320153235295805E-2</v>
      </c>
      <c r="Y37">
        <v>7.3219338499815351E-2</v>
      </c>
      <c r="Z37">
        <v>5.976329982213073E-2</v>
      </c>
      <c r="AA37">
        <v>7.5902247801131709E-2</v>
      </c>
      <c r="AB37">
        <v>8.8412085187218492E-2</v>
      </c>
      <c r="AC37">
        <v>0.10802648766153924</v>
      </c>
      <c r="AD37">
        <v>5.3587650745820239E-2</v>
      </c>
      <c r="AE37">
        <v>6.2676474516921196E-2</v>
      </c>
      <c r="AF37">
        <v>6.6375300426329178E-2</v>
      </c>
      <c r="AG37">
        <v>6.9968512006571809E-2</v>
      </c>
      <c r="AH37">
        <v>7.509102773381586E-2</v>
      </c>
      <c r="AI37">
        <v>6.6339560159055483E-2</v>
      </c>
      <c r="AJ37">
        <v>5.3342672182602503E-2</v>
      </c>
      <c r="AK37">
        <v>5.5050471200690079E-2</v>
      </c>
    </row>
    <row r="39" spans="21:37" x14ac:dyDescent="0.3">
      <c r="X39">
        <v>0</v>
      </c>
      <c r="Y39">
        <v>50</v>
      </c>
      <c r="Z39">
        <v>100</v>
      </c>
      <c r="AA39">
        <v>200</v>
      </c>
    </row>
    <row r="40" spans="21:37" x14ac:dyDescent="0.3">
      <c r="W40" t="s">
        <v>17</v>
      </c>
      <c r="X40">
        <v>0.35567346938775513</v>
      </c>
      <c r="Y40">
        <v>0.33923076923076922</v>
      </c>
      <c r="Z40">
        <v>0.26815384615384613</v>
      </c>
      <c r="AA40">
        <v>0.2436363636363636</v>
      </c>
    </row>
    <row r="41" spans="21:37" x14ac:dyDescent="0.3">
      <c r="W41" t="s">
        <v>18</v>
      </c>
      <c r="X41">
        <v>0.38671428571428562</v>
      </c>
      <c r="Y41">
        <v>0.38329166666666659</v>
      </c>
      <c r="Z41">
        <v>0.39164444444444441</v>
      </c>
      <c r="AA41">
        <v>0.35873684210526319</v>
      </c>
    </row>
    <row r="42" spans="21:37" x14ac:dyDescent="0.3">
      <c r="W42" t="s">
        <v>19</v>
      </c>
      <c r="X42">
        <v>0.17051428571428576</v>
      </c>
      <c r="Y42">
        <v>0.21012121212121204</v>
      </c>
      <c r="Z42">
        <v>0.22542857142857139</v>
      </c>
      <c r="AA42">
        <v>0.24675000000000002</v>
      </c>
    </row>
    <row r="43" spans="21:37" x14ac:dyDescent="0.3">
      <c r="W43" t="s">
        <v>20</v>
      </c>
      <c r="X43">
        <v>0.2379375</v>
      </c>
      <c r="Y43">
        <v>0.25116129032258061</v>
      </c>
      <c r="Z43">
        <v>0.18794285714285716</v>
      </c>
      <c r="AA43">
        <v>0.24754838709677418</v>
      </c>
    </row>
    <row r="44" spans="21:37" x14ac:dyDescent="0.3">
      <c r="X44">
        <v>5.2726884731274085E-2</v>
      </c>
      <c r="Y44">
        <v>5.2909241915042392E-2</v>
      </c>
      <c r="Z44">
        <v>6.8320153235295805E-2</v>
      </c>
      <c r="AA44">
        <v>7.3219338499815351E-2</v>
      </c>
    </row>
    <row r="45" spans="21:37" x14ac:dyDescent="0.3">
      <c r="X45">
        <v>5.976329982213073E-2</v>
      </c>
      <c r="Y45">
        <v>7.5902247801131709E-2</v>
      </c>
      <c r="Z45">
        <v>8.8412085187218492E-2</v>
      </c>
      <c r="AA45">
        <v>0.10802648766153924</v>
      </c>
    </row>
    <row r="46" spans="21:37" x14ac:dyDescent="0.3">
      <c r="X46">
        <v>5.3587650745820239E-2</v>
      </c>
      <c r="Y46">
        <v>6.2676474516921196E-2</v>
      </c>
      <c r="Z46">
        <v>6.6375300426329178E-2</v>
      </c>
      <c r="AA46">
        <v>6.9968512006571809E-2</v>
      </c>
    </row>
    <row r="47" spans="21:37" x14ac:dyDescent="0.3">
      <c r="X47">
        <v>7.509102773381586E-2</v>
      </c>
      <c r="Y47">
        <v>6.6339560159055483E-2</v>
      </c>
      <c r="Z47">
        <v>5.3342672182602503E-2</v>
      </c>
      <c r="AA47">
        <v>5.5050471200690079E-2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9256-3808-4FEE-91FD-483A4C6FE594}">
  <dimension ref="A1:AG44"/>
  <sheetViews>
    <sheetView topLeftCell="A19" zoomScale="80" zoomScaleNormal="80" workbookViewId="0">
      <selection activeCell="P45" sqref="P45"/>
    </sheetView>
  </sheetViews>
  <sheetFormatPr defaultRowHeight="14.4" x14ac:dyDescent="0.3"/>
  <sheetData>
    <row r="1" spans="1:33" x14ac:dyDescent="0.3">
      <c r="A1" s="43" t="s">
        <v>24</v>
      </c>
      <c r="C1" t="s">
        <v>42</v>
      </c>
      <c r="R1" s="43" t="s">
        <v>25</v>
      </c>
      <c r="T1" t="s">
        <v>43</v>
      </c>
    </row>
    <row r="2" spans="1:33" x14ac:dyDescent="0.3">
      <c r="A2" s="44" t="s">
        <v>0</v>
      </c>
      <c r="B2" s="44" t="s">
        <v>4</v>
      </c>
      <c r="C2" s="44" t="s">
        <v>8</v>
      </c>
      <c r="D2" s="44" t="s">
        <v>12</v>
      </c>
      <c r="E2" s="44" t="s">
        <v>1</v>
      </c>
      <c r="F2" s="44" t="s">
        <v>5</v>
      </c>
      <c r="G2" s="44" t="s">
        <v>9</v>
      </c>
      <c r="H2" s="44" t="s">
        <v>13</v>
      </c>
      <c r="I2" s="44" t="s">
        <v>2</v>
      </c>
      <c r="J2" s="44" t="s">
        <v>6</v>
      </c>
      <c r="K2" s="44" t="s">
        <v>10</v>
      </c>
      <c r="L2" s="44" t="s">
        <v>14</v>
      </c>
      <c r="M2" s="44" t="s">
        <v>3</v>
      </c>
      <c r="N2" s="44" t="s">
        <v>7</v>
      </c>
      <c r="O2" s="44" t="s">
        <v>11</v>
      </c>
      <c r="P2" s="44" t="s">
        <v>15</v>
      </c>
      <c r="R2" s="44" t="s">
        <v>0</v>
      </c>
      <c r="S2" s="44" t="s">
        <v>4</v>
      </c>
      <c r="T2" s="44" t="s">
        <v>8</v>
      </c>
      <c r="U2" s="44" t="s">
        <v>12</v>
      </c>
      <c r="V2" s="44" t="s">
        <v>1</v>
      </c>
      <c r="W2" s="44" t="s">
        <v>5</v>
      </c>
      <c r="X2" s="44" t="s">
        <v>9</v>
      </c>
      <c r="Y2" s="44" t="s">
        <v>13</v>
      </c>
      <c r="Z2" s="44" t="s">
        <v>2</v>
      </c>
      <c r="AA2" s="44" t="s">
        <v>6</v>
      </c>
      <c r="AB2" s="44" t="s">
        <v>10</v>
      </c>
      <c r="AC2" s="44" t="s">
        <v>14</v>
      </c>
      <c r="AD2" s="44" t="s">
        <v>3</v>
      </c>
      <c r="AE2" s="44" t="s">
        <v>7</v>
      </c>
      <c r="AF2" s="44" t="s">
        <v>11</v>
      </c>
      <c r="AG2" s="44" t="s">
        <v>15</v>
      </c>
    </row>
    <row r="3" spans="1:33" x14ac:dyDescent="0.3">
      <c r="A3" s="53">
        <v>0.29299999999999998</v>
      </c>
      <c r="B3" s="53">
        <v>0.39300000000000002</v>
      </c>
      <c r="C3" s="53">
        <v>0.497</v>
      </c>
      <c r="D3" s="53">
        <v>0.36599999999999999</v>
      </c>
      <c r="E3" s="53">
        <v>0.31900000000000001</v>
      </c>
      <c r="F3" s="53">
        <v>0.45500000000000002</v>
      </c>
      <c r="G3" s="53">
        <v>0.38500000000000001</v>
      </c>
      <c r="H3" s="53">
        <v>0.24299999999999999</v>
      </c>
      <c r="I3" s="53">
        <v>0.28299999999999997</v>
      </c>
      <c r="J3" s="53">
        <v>0.26100000000000001</v>
      </c>
      <c r="K3" s="53">
        <v>0.251</v>
      </c>
      <c r="L3" s="53">
        <v>0.33500000000000002</v>
      </c>
      <c r="M3" s="53">
        <v>0.33400000000000002</v>
      </c>
      <c r="N3" s="53">
        <v>0.20699999999999999</v>
      </c>
      <c r="O3" s="53">
        <v>0.41499999999999998</v>
      </c>
      <c r="P3" s="53">
        <v>0.183</v>
      </c>
      <c r="Q3" s="53">
        <v>1</v>
      </c>
      <c r="R3" s="53">
        <v>0.39500000000000002</v>
      </c>
      <c r="S3" s="53">
        <v>0.497</v>
      </c>
      <c r="T3" s="53">
        <v>0.58599999999999997</v>
      </c>
      <c r="U3" s="53">
        <v>0.39700000000000002</v>
      </c>
      <c r="V3" s="53">
        <v>0.48399999999999999</v>
      </c>
      <c r="W3" s="54">
        <v>0.67100000000000004</v>
      </c>
      <c r="X3" s="54">
        <v>0.51400000000000001</v>
      </c>
      <c r="Y3" s="53">
        <v>0.30099999999999999</v>
      </c>
      <c r="Z3" s="53">
        <v>0.41299999999999998</v>
      </c>
      <c r="AA3" s="53">
        <v>0.32300000000000001</v>
      </c>
      <c r="AB3" s="53">
        <v>0.29199999999999998</v>
      </c>
      <c r="AC3" s="53">
        <v>0.48599999999999999</v>
      </c>
      <c r="AD3" s="53">
        <v>0.50800000000000001</v>
      </c>
      <c r="AE3" s="53">
        <v>0.28399999999999997</v>
      </c>
      <c r="AF3" s="53">
        <v>0.48099999999999998</v>
      </c>
      <c r="AG3" s="53">
        <v>0.20599999999999999</v>
      </c>
    </row>
    <row r="4" spans="1:33" x14ac:dyDescent="0.3">
      <c r="A4" s="53">
        <v>0.314</v>
      </c>
      <c r="B4" s="53">
        <v>0.55200000000000005</v>
      </c>
      <c r="C4" s="53">
        <v>0.45300000000000001</v>
      </c>
      <c r="D4" s="53">
        <v>0.23899999999999999</v>
      </c>
      <c r="E4" s="53">
        <v>0.38500000000000001</v>
      </c>
      <c r="F4" s="54">
        <v>0.48299999999999998</v>
      </c>
      <c r="G4" s="54">
        <v>0.34899999999999998</v>
      </c>
      <c r="H4" s="53">
        <v>0.28899999999999998</v>
      </c>
      <c r="I4" s="53">
        <v>0.35</v>
      </c>
      <c r="J4" s="53">
        <v>0.30499999999999999</v>
      </c>
      <c r="K4" s="53">
        <v>0.17199999999999999</v>
      </c>
      <c r="L4" s="54">
        <v>0.36</v>
      </c>
      <c r="M4" s="53">
        <v>0.46600000000000003</v>
      </c>
      <c r="N4" s="53">
        <v>0.247</v>
      </c>
      <c r="O4" s="53">
        <v>0.378</v>
      </c>
      <c r="P4" s="53">
        <v>0.182</v>
      </c>
      <c r="Q4" s="53">
        <v>2</v>
      </c>
      <c r="R4" s="53">
        <v>0.41</v>
      </c>
      <c r="S4" s="53">
        <v>0.65900000000000003</v>
      </c>
      <c r="T4" s="53">
        <v>0.623</v>
      </c>
      <c r="U4" s="53">
        <v>0.28000000000000003</v>
      </c>
      <c r="V4" s="53">
        <v>0.56299999999999994</v>
      </c>
      <c r="W4" s="54">
        <v>0.70599999999999996</v>
      </c>
      <c r="X4" s="54">
        <v>0.50800000000000001</v>
      </c>
      <c r="Y4" s="53">
        <v>0.36499999999999999</v>
      </c>
      <c r="Z4" s="53">
        <v>0.49199999999999999</v>
      </c>
      <c r="AA4" s="53">
        <v>0.41599999999999998</v>
      </c>
      <c r="AB4" s="53">
        <v>0.25700000000000001</v>
      </c>
      <c r="AC4" s="53">
        <v>0.439</v>
      </c>
      <c r="AD4" s="53">
        <v>0.64200000000000002</v>
      </c>
      <c r="AE4" s="53">
        <v>0.312</v>
      </c>
      <c r="AF4" s="53">
        <v>0.48799999999999999</v>
      </c>
      <c r="AG4" s="53">
        <v>0.19400000000000001</v>
      </c>
    </row>
    <row r="5" spans="1:33" x14ac:dyDescent="0.3">
      <c r="A5" s="53">
        <v>0.30199999999999999</v>
      </c>
      <c r="B5" s="53">
        <v>0.38600000000000001</v>
      </c>
      <c r="C5" s="53">
        <v>0.49399999999999999</v>
      </c>
      <c r="D5" s="53">
        <v>0.36699999999999999</v>
      </c>
      <c r="E5" s="53">
        <v>0.33</v>
      </c>
      <c r="F5" s="54">
        <v>0.45100000000000001</v>
      </c>
      <c r="G5" s="54">
        <v>0.38700000000000001</v>
      </c>
      <c r="H5" s="53">
        <v>0.23899999999999999</v>
      </c>
      <c r="I5" s="53">
        <v>0.29399999999999998</v>
      </c>
      <c r="J5" s="53">
        <v>0.254</v>
      </c>
      <c r="K5" s="53">
        <v>0.21099999999999999</v>
      </c>
      <c r="L5" s="54">
        <v>0.33500000000000002</v>
      </c>
      <c r="M5" s="53">
        <v>0.34</v>
      </c>
      <c r="N5" s="53">
        <v>0.21</v>
      </c>
      <c r="O5" s="53">
        <v>0.35499999999999998</v>
      </c>
      <c r="P5" s="53">
        <v>0.17699999999999999</v>
      </c>
      <c r="Q5" s="53">
        <v>3</v>
      </c>
      <c r="R5" s="53">
        <v>0.41099999999999998</v>
      </c>
      <c r="S5" s="53">
        <v>0.49299999999999999</v>
      </c>
      <c r="T5" s="53">
        <v>0.59399999999999997</v>
      </c>
      <c r="U5" s="53">
        <v>0.39800000000000002</v>
      </c>
      <c r="V5" s="53">
        <v>0.49299999999999999</v>
      </c>
      <c r="W5" s="54">
        <v>0.66200000000000003</v>
      </c>
      <c r="X5" s="54">
        <v>0.50900000000000001</v>
      </c>
      <c r="Y5" s="53">
        <v>0.28899999999999998</v>
      </c>
      <c r="Z5" s="53">
        <v>0.40699999999999997</v>
      </c>
      <c r="AA5" s="53">
        <v>0.31900000000000001</v>
      </c>
      <c r="AB5" s="53">
        <v>0.183</v>
      </c>
      <c r="AC5" s="54">
        <v>0.48399999999999999</v>
      </c>
      <c r="AD5" s="53">
        <v>0.50900000000000001</v>
      </c>
      <c r="AE5" s="53">
        <v>0.253</v>
      </c>
      <c r="AF5" s="53">
        <v>0.50800000000000001</v>
      </c>
      <c r="AG5" s="53">
        <v>0.19</v>
      </c>
    </row>
    <row r="6" spans="1:33" x14ac:dyDescent="0.3">
      <c r="A6" s="53">
        <v>0.314</v>
      </c>
      <c r="B6" s="53">
        <v>0.54800000000000004</v>
      </c>
      <c r="C6" s="53">
        <v>0.44900000000000001</v>
      </c>
      <c r="D6" s="53">
        <v>0.23400000000000001</v>
      </c>
      <c r="E6" s="53">
        <v>0.39800000000000002</v>
      </c>
      <c r="F6" s="54">
        <v>0.48599999999999999</v>
      </c>
      <c r="G6" s="54">
        <v>0.53300000000000003</v>
      </c>
      <c r="H6" s="53">
        <v>0.28999999999999998</v>
      </c>
      <c r="I6" s="53">
        <v>0.35899999999999999</v>
      </c>
      <c r="J6" s="53">
        <v>0.30099999999999999</v>
      </c>
      <c r="K6" s="53">
        <v>0.17199999999999999</v>
      </c>
      <c r="L6" s="54">
        <v>0.33400000000000002</v>
      </c>
      <c r="M6" s="53">
        <v>0.47899999999999998</v>
      </c>
      <c r="N6" s="53">
        <v>0.246</v>
      </c>
      <c r="O6" s="54">
        <v>0.38700000000000001</v>
      </c>
      <c r="P6" s="54">
        <v>0.17799999999999999</v>
      </c>
      <c r="Q6" s="53">
        <v>4</v>
      </c>
      <c r="R6" s="53">
        <v>0.40500000000000003</v>
      </c>
      <c r="S6" s="53">
        <v>0.64300000000000002</v>
      </c>
      <c r="T6" s="53">
        <v>0.61199999999999999</v>
      </c>
      <c r="U6" s="53">
        <v>0.27600000000000002</v>
      </c>
      <c r="V6" s="53">
        <v>0.57699999999999996</v>
      </c>
      <c r="W6" s="54">
        <v>0.71399999999999997</v>
      </c>
      <c r="X6" s="54">
        <v>0.70799999999999996</v>
      </c>
      <c r="Y6" s="53">
        <v>0.374</v>
      </c>
      <c r="Z6" s="53">
        <v>0.51100000000000001</v>
      </c>
      <c r="AA6" s="54">
        <v>0.40899999999999997</v>
      </c>
      <c r="AB6" s="54">
        <v>0.245</v>
      </c>
      <c r="AC6" s="54">
        <v>0.436</v>
      </c>
      <c r="AD6" s="54">
        <v>0.65</v>
      </c>
      <c r="AE6" s="54">
        <v>0.30399999999999999</v>
      </c>
      <c r="AF6" s="54">
        <v>0.48199999999999998</v>
      </c>
      <c r="AG6" s="54">
        <v>0.182</v>
      </c>
    </row>
    <row r="7" spans="1:33" x14ac:dyDescent="0.3">
      <c r="A7" s="53">
        <v>0.29599999999999999</v>
      </c>
      <c r="B7" s="53">
        <v>0.38200000000000001</v>
      </c>
      <c r="C7" s="53">
        <v>0.48799999999999999</v>
      </c>
      <c r="D7" s="53">
        <v>0.36199999999999999</v>
      </c>
      <c r="E7" s="53">
        <v>0.33500000000000002</v>
      </c>
      <c r="F7" s="54">
        <v>0.46</v>
      </c>
      <c r="G7" s="54">
        <v>0.38200000000000001</v>
      </c>
      <c r="H7" s="53">
        <v>0.23400000000000001</v>
      </c>
      <c r="I7" s="53">
        <v>0.29799999999999999</v>
      </c>
      <c r="J7" s="53">
        <v>0.248</v>
      </c>
      <c r="K7" s="53">
        <v>0.16200000000000001</v>
      </c>
      <c r="L7" s="54">
        <v>0.28699999999999998</v>
      </c>
      <c r="M7" s="53">
        <v>0.34499999999999997</v>
      </c>
      <c r="N7" s="53">
        <v>0.20300000000000001</v>
      </c>
      <c r="O7" s="54">
        <v>0.32900000000000001</v>
      </c>
      <c r="P7" s="54">
        <v>0.17399999999999999</v>
      </c>
      <c r="Q7" s="53">
        <v>5</v>
      </c>
      <c r="R7" s="53">
        <v>0.45</v>
      </c>
      <c r="S7" s="53">
        <v>0.48399999999999999</v>
      </c>
      <c r="T7" s="53">
        <v>0.57399999999999995</v>
      </c>
      <c r="U7" s="53">
        <v>0.39200000000000002</v>
      </c>
      <c r="V7" s="53">
        <v>0.48699999999999999</v>
      </c>
      <c r="W7" s="54">
        <v>0.64600000000000002</v>
      </c>
      <c r="X7" s="54">
        <v>0.49199999999999999</v>
      </c>
      <c r="Y7" s="53">
        <v>0.28000000000000003</v>
      </c>
      <c r="Z7" s="53">
        <v>0.41399999999999998</v>
      </c>
      <c r="AA7" s="54">
        <v>0.311</v>
      </c>
      <c r="AB7" s="54">
        <v>0.189</v>
      </c>
      <c r="AC7" s="54">
        <v>0.373</v>
      </c>
      <c r="AD7" s="54">
        <v>0.50600000000000001</v>
      </c>
      <c r="AE7" s="54">
        <v>0.25</v>
      </c>
      <c r="AF7" s="54">
        <v>0.44700000000000001</v>
      </c>
      <c r="AG7" s="54">
        <v>0.182</v>
      </c>
    </row>
    <row r="8" spans="1:33" x14ac:dyDescent="0.3">
      <c r="A8" s="53">
        <v>0.317</v>
      </c>
      <c r="B8" s="53">
        <v>0.55400000000000005</v>
      </c>
      <c r="C8" s="53">
        <v>0.443</v>
      </c>
      <c r="D8" s="53">
        <v>0.224</v>
      </c>
      <c r="E8" s="53">
        <v>0.40200000000000002</v>
      </c>
      <c r="F8" s="54">
        <v>0.48699999999999999</v>
      </c>
      <c r="G8" s="54">
        <v>0.32700000000000001</v>
      </c>
      <c r="H8" s="53">
        <v>0.28399999999999997</v>
      </c>
      <c r="I8" s="53">
        <v>0.36299999999999999</v>
      </c>
      <c r="J8" s="53">
        <v>0.29699999999999999</v>
      </c>
      <c r="K8" s="53">
        <v>0.17399999999999999</v>
      </c>
      <c r="L8" s="54">
        <v>0.31900000000000001</v>
      </c>
      <c r="M8" s="53">
        <v>0.49099999999999999</v>
      </c>
      <c r="N8" s="53">
        <v>0.24099999999999999</v>
      </c>
      <c r="O8" s="54">
        <v>0.378</v>
      </c>
      <c r="P8" s="54">
        <v>0.16600000000000001</v>
      </c>
      <c r="Q8" s="53">
        <v>6</v>
      </c>
      <c r="R8" s="53">
        <v>0.48899999999999999</v>
      </c>
      <c r="S8" s="53">
        <v>0.67300000000000004</v>
      </c>
      <c r="T8" s="53">
        <v>0.59599999999999997</v>
      </c>
      <c r="U8" s="53">
        <v>0.29199999999999998</v>
      </c>
      <c r="V8" s="53">
        <v>0.57399999999999995</v>
      </c>
      <c r="W8" s="54">
        <v>0.70199999999999996</v>
      </c>
      <c r="X8" s="54">
        <v>0.501</v>
      </c>
      <c r="Y8" s="53">
        <v>0.35</v>
      </c>
      <c r="Z8" s="53">
        <v>0.53100000000000003</v>
      </c>
      <c r="AA8" s="54">
        <v>0.39300000000000002</v>
      </c>
      <c r="AB8" s="54">
        <v>0.22700000000000001</v>
      </c>
      <c r="AC8" s="54">
        <v>0.42799999999999999</v>
      </c>
      <c r="AD8" s="54">
        <v>0.67500000000000004</v>
      </c>
      <c r="AE8" s="54">
        <v>0.29099999999999998</v>
      </c>
      <c r="AF8" s="54">
        <v>0.47499999999999998</v>
      </c>
      <c r="AG8" s="54">
        <v>0.17499999999999999</v>
      </c>
    </row>
    <row r="9" spans="1:33" x14ac:dyDescent="0.3">
      <c r="A9" s="53">
        <v>0.30599999999999999</v>
      </c>
      <c r="B9" s="53">
        <v>0.38600000000000001</v>
      </c>
      <c r="C9" s="53">
        <v>0.49399999999999999</v>
      </c>
      <c r="D9" s="53">
        <v>0.36199999999999999</v>
      </c>
      <c r="E9" s="53">
        <v>0.33600000000000002</v>
      </c>
      <c r="F9" s="54">
        <v>0.45</v>
      </c>
      <c r="G9" s="54">
        <v>0.373</v>
      </c>
      <c r="H9" s="53">
        <v>0.23200000000000001</v>
      </c>
      <c r="I9" s="53">
        <v>0.30199999999999999</v>
      </c>
      <c r="J9" s="53">
        <v>0.245</v>
      </c>
      <c r="K9" s="53">
        <v>0.15</v>
      </c>
      <c r="L9" s="54">
        <v>0.32700000000000001</v>
      </c>
      <c r="M9" s="53">
        <v>0.34799999999999998</v>
      </c>
      <c r="N9" s="53">
        <v>0.20200000000000001</v>
      </c>
      <c r="O9" s="54">
        <v>0.34300000000000003</v>
      </c>
      <c r="P9" s="54">
        <v>0.17199999999999999</v>
      </c>
      <c r="Q9" s="53">
        <v>7</v>
      </c>
      <c r="R9" s="53">
        <v>0.41599999999999998</v>
      </c>
      <c r="S9" s="53">
        <v>0.48699999999999999</v>
      </c>
      <c r="T9" s="53">
        <v>0.57699999999999996</v>
      </c>
      <c r="U9" s="53">
        <v>0.39100000000000001</v>
      </c>
      <c r="V9" s="53">
        <v>0.5</v>
      </c>
      <c r="W9" s="54">
        <v>0.64800000000000002</v>
      </c>
      <c r="X9" s="54">
        <v>0.49299999999999999</v>
      </c>
      <c r="Y9" s="53">
        <v>0.27900000000000003</v>
      </c>
      <c r="Z9" s="53">
        <v>0.42099999999999999</v>
      </c>
      <c r="AA9" s="54">
        <v>0.307</v>
      </c>
      <c r="AB9" s="54">
        <v>0.193</v>
      </c>
      <c r="AC9" s="54">
        <v>0.46899999999999997</v>
      </c>
      <c r="AD9" s="54">
        <v>0.52200000000000002</v>
      </c>
      <c r="AE9" s="54">
        <v>0.248</v>
      </c>
      <c r="AF9" s="54">
        <v>0.59799999999999998</v>
      </c>
      <c r="AG9" s="54">
        <v>0.18099999999999999</v>
      </c>
    </row>
    <row r="10" spans="1:33" x14ac:dyDescent="0.3">
      <c r="A10" s="53">
        <v>0.35</v>
      </c>
      <c r="B10" s="53">
        <v>0.53700000000000003</v>
      </c>
      <c r="C10" s="53">
        <v>0.441</v>
      </c>
      <c r="D10" s="53">
        <v>0.224</v>
      </c>
      <c r="E10" s="53">
        <v>0.39900000000000002</v>
      </c>
      <c r="F10" s="54">
        <v>0.48699999999999999</v>
      </c>
      <c r="G10" s="54">
        <v>0.52100000000000002</v>
      </c>
      <c r="H10" s="53">
        <v>0.28699999999999998</v>
      </c>
      <c r="I10" s="54">
        <v>0.36899999999999999</v>
      </c>
      <c r="J10" s="54">
        <v>0.29699999999999999</v>
      </c>
      <c r="K10" s="54">
        <v>0.20200000000000001</v>
      </c>
      <c r="L10" s="54">
        <v>0.314</v>
      </c>
      <c r="M10" s="54">
        <v>0.48299999999999998</v>
      </c>
      <c r="N10" s="53">
        <v>0.23799999999999999</v>
      </c>
      <c r="O10" s="54">
        <v>0.35899999999999999</v>
      </c>
      <c r="P10" s="54">
        <v>0.156</v>
      </c>
      <c r="Q10" s="53">
        <v>8</v>
      </c>
      <c r="R10" s="53">
        <v>0.41099999999999998</v>
      </c>
      <c r="S10" s="53">
        <v>0.76200000000000001</v>
      </c>
      <c r="T10" s="53">
        <v>0.59499999999999997</v>
      </c>
      <c r="U10" s="53">
        <v>0.26800000000000002</v>
      </c>
      <c r="V10" s="53">
        <v>0.57999999999999996</v>
      </c>
      <c r="W10" s="54">
        <v>0.70199999999999996</v>
      </c>
      <c r="X10" s="54">
        <v>0.7</v>
      </c>
      <c r="Y10" s="53">
        <v>0.34399999999999997</v>
      </c>
      <c r="Z10" s="53">
        <v>0.52300000000000002</v>
      </c>
      <c r="AA10" s="54">
        <v>0.38500000000000001</v>
      </c>
      <c r="AB10" s="54">
        <v>0.23</v>
      </c>
      <c r="AC10" s="54">
        <v>0.42499999999999999</v>
      </c>
      <c r="AD10" s="54">
        <v>0.59399999999999997</v>
      </c>
      <c r="AE10" s="54">
        <v>0.29199999999999998</v>
      </c>
      <c r="AF10" s="54">
        <v>0.46700000000000003</v>
      </c>
      <c r="AG10" s="54">
        <v>0.17199999999999999</v>
      </c>
    </row>
    <row r="11" spans="1:33" s="22" customFormat="1" x14ac:dyDescent="0.3">
      <c r="A11" s="61">
        <v>0.22900000000000001</v>
      </c>
      <c r="B11" s="61">
        <v>0.44800000000000001</v>
      </c>
      <c r="C11" s="61">
        <v>0.44800000000000001</v>
      </c>
      <c r="D11" s="61">
        <v>0.31419999999999998</v>
      </c>
      <c r="E11" s="61">
        <v>0.33400000000000002</v>
      </c>
      <c r="F11" s="62">
        <v>0.32700000000000001</v>
      </c>
      <c r="G11" s="62">
        <v>0.33100000000000002</v>
      </c>
      <c r="H11" s="61">
        <v>0.33400000000000002</v>
      </c>
      <c r="I11" s="62">
        <v>0.185</v>
      </c>
      <c r="J11" s="62">
        <v>0.34599999999999997</v>
      </c>
      <c r="K11" s="62">
        <v>0.32900000000000001</v>
      </c>
      <c r="L11" s="62">
        <v>0.372</v>
      </c>
      <c r="M11" s="62">
        <v>0.192</v>
      </c>
      <c r="N11" s="61">
        <v>0.25700000000000001</v>
      </c>
      <c r="O11" s="62">
        <v>0.32100000000000001</v>
      </c>
      <c r="P11" s="62">
        <v>0.17899999999999999</v>
      </c>
      <c r="Q11" s="61">
        <v>9</v>
      </c>
      <c r="R11" s="61">
        <v>0.318</v>
      </c>
      <c r="S11" s="61">
        <v>0.65800000000000003</v>
      </c>
      <c r="T11" s="61">
        <v>0.59799999999999998</v>
      </c>
      <c r="U11" s="61">
        <v>0.46800000000000003</v>
      </c>
      <c r="V11" s="61">
        <v>0.46300000000000002</v>
      </c>
      <c r="W11" s="62">
        <v>0.48</v>
      </c>
      <c r="X11" s="62">
        <v>0.49199999999999999</v>
      </c>
      <c r="Y11" s="61">
        <v>0.46400000000000002</v>
      </c>
      <c r="Z11" s="61">
        <v>0.20100000000000001</v>
      </c>
      <c r="AA11" s="62">
        <v>0.51900000000000002</v>
      </c>
      <c r="AB11" s="62">
        <v>0.50800000000000001</v>
      </c>
      <c r="AC11" s="62">
        <v>0.40899999999999997</v>
      </c>
      <c r="AD11" s="62">
        <v>0.26100000000000001</v>
      </c>
      <c r="AE11" s="62">
        <v>0.36699999999999999</v>
      </c>
      <c r="AF11" s="62">
        <v>0.49199999999999999</v>
      </c>
      <c r="AG11" s="62">
        <v>0.17199999999999999</v>
      </c>
    </row>
    <row r="12" spans="1:33" s="22" customFormat="1" x14ac:dyDescent="0.3">
      <c r="A12" s="61">
        <v>0.252</v>
      </c>
      <c r="B12" s="61">
        <v>0.47299999999999998</v>
      </c>
      <c r="C12" s="61">
        <v>0.45</v>
      </c>
      <c r="D12" s="61">
        <v>0.33300000000000002</v>
      </c>
      <c r="E12" s="61">
        <v>0.33800000000000002</v>
      </c>
      <c r="F12" s="62">
        <v>0.3</v>
      </c>
      <c r="G12" s="62">
        <v>0.41699999999999998</v>
      </c>
      <c r="H12" s="61">
        <v>0.35799999999999998</v>
      </c>
      <c r="I12" s="62">
        <v>0.18</v>
      </c>
      <c r="J12" s="62">
        <v>0.36799999999999999</v>
      </c>
      <c r="K12" s="62">
        <v>0.36099999999999999</v>
      </c>
      <c r="L12" s="62">
        <v>0.38400000000000001</v>
      </c>
      <c r="M12" s="62">
        <v>0.20200000000000001</v>
      </c>
      <c r="N12" s="61">
        <v>0.28000000000000003</v>
      </c>
      <c r="O12" s="62">
        <v>0.34499999999999997</v>
      </c>
      <c r="P12" s="62">
        <v>0.20399999999999999</v>
      </c>
      <c r="Q12" s="61">
        <v>11</v>
      </c>
      <c r="R12" s="61">
        <v>0.35399999999999998</v>
      </c>
      <c r="S12" s="61">
        <v>0.71399999999999997</v>
      </c>
      <c r="T12" s="61">
        <v>0.60399999999999998</v>
      </c>
      <c r="U12" s="61">
        <v>0.40300000000000002</v>
      </c>
      <c r="V12" s="61">
        <v>0.501</v>
      </c>
      <c r="W12" s="62">
        <v>0.442</v>
      </c>
      <c r="X12" s="62">
        <v>0.58699999999999997</v>
      </c>
      <c r="Y12" s="61">
        <v>0.497</v>
      </c>
      <c r="Z12" s="61">
        <v>0.22</v>
      </c>
      <c r="AA12" s="62">
        <v>0.55800000000000005</v>
      </c>
      <c r="AB12" s="62">
        <v>0.55500000000000005</v>
      </c>
      <c r="AC12" s="62">
        <v>0.54700000000000004</v>
      </c>
      <c r="AD12" s="62">
        <v>0.27400000000000002</v>
      </c>
      <c r="AE12" s="62">
        <v>0.39200000000000002</v>
      </c>
      <c r="AF12" s="62">
        <v>0.53400000000000003</v>
      </c>
      <c r="AG12" s="62">
        <v>0.29899999999999999</v>
      </c>
    </row>
    <row r="13" spans="1:33" s="22" customFormat="1" x14ac:dyDescent="0.3">
      <c r="A13" s="61">
        <v>0.22600000000000001</v>
      </c>
      <c r="B13" s="61">
        <v>0.45200000000000001</v>
      </c>
      <c r="C13" s="61">
        <v>0.437</v>
      </c>
      <c r="D13" s="61">
        <v>0.376</v>
      </c>
      <c r="E13" s="61">
        <v>0.33300000000000002</v>
      </c>
      <c r="F13" s="62">
        <v>0.32600000000000001</v>
      </c>
      <c r="G13" s="62">
        <v>0.32400000000000001</v>
      </c>
      <c r="H13" s="61">
        <v>0.35299999999999998</v>
      </c>
      <c r="I13" s="62">
        <v>0.19600000000000001</v>
      </c>
      <c r="J13" s="62">
        <v>0.34599999999999997</v>
      </c>
      <c r="K13" s="62">
        <v>0.32800000000000001</v>
      </c>
      <c r="L13" s="62">
        <v>0.39500000000000002</v>
      </c>
      <c r="M13" s="62">
        <v>0.191</v>
      </c>
      <c r="N13" s="61">
        <v>0.25600000000000001</v>
      </c>
      <c r="O13" s="62">
        <v>0.32100000000000001</v>
      </c>
      <c r="P13" s="62">
        <v>0.158</v>
      </c>
      <c r="Q13" s="61">
        <v>12</v>
      </c>
      <c r="R13" s="61">
        <v>0.33</v>
      </c>
      <c r="S13" s="61">
        <v>0.65900000000000003</v>
      </c>
      <c r="T13" s="61">
        <v>0.67600000000000005</v>
      </c>
      <c r="U13" s="61">
        <v>0.46600000000000003</v>
      </c>
      <c r="V13" s="61">
        <v>0.48099999999999998</v>
      </c>
      <c r="W13" s="62">
        <v>0.47899999999999998</v>
      </c>
      <c r="X13" s="62">
        <v>0.49099999999999999</v>
      </c>
      <c r="Y13" s="61">
        <v>0.46800000000000003</v>
      </c>
      <c r="Z13" s="61">
        <v>0.19900000000000001</v>
      </c>
      <c r="AA13" s="62">
        <v>0.51600000000000001</v>
      </c>
      <c r="AB13" s="62">
        <v>0.50600000000000001</v>
      </c>
      <c r="AC13" s="62">
        <v>0.40799999999999997</v>
      </c>
      <c r="AD13" s="62">
        <v>0.26500000000000001</v>
      </c>
      <c r="AE13" s="62">
        <v>0.36799999999999999</v>
      </c>
      <c r="AF13" s="62">
        <v>0.49</v>
      </c>
      <c r="AG13" s="62">
        <v>0.17100000000000001</v>
      </c>
    </row>
    <row r="14" spans="1:33" s="22" customFormat="1" x14ac:dyDescent="0.3">
      <c r="A14" s="61">
        <v>0.253</v>
      </c>
      <c r="B14" s="61">
        <v>0.47399999999999998</v>
      </c>
      <c r="C14" s="61">
        <v>0.44900000000000001</v>
      </c>
      <c r="D14" s="61">
        <v>0.34499999999999997</v>
      </c>
      <c r="E14" s="61">
        <v>0.34</v>
      </c>
      <c r="F14" s="62">
        <v>0.29899999999999999</v>
      </c>
      <c r="G14" s="62">
        <v>0.41699999999999998</v>
      </c>
      <c r="H14" s="61">
        <v>0.35499999999999998</v>
      </c>
      <c r="I14" s="62">
        <v>0.18099999999999999</v>
      </c>
      <c r="J14" s="62">
        <v>0.36899999999999999</v>
      </c>
      <c r="K14" s="62">
        <v>0.372</v>
      </c>
      <c r="L14" s="62">
        <v>0.38400000000000001</v>
      </c>
      <c r="M14" s="62">
        <v>0.22900000000000001</v>
      </c>
      <c r="N14" s="61">
        <v>0.28599999999999998</v>
      </c>
      <c r="O14" s="62">
        <v>0.34399999999999997</v>
      </c>
      <c r="P14" s="62">
        <v>0.20899999999999999</v>
      </c>
      <c r="Q14" s="61">
        <v>13</v>
      </c>
      <c r="R14" s="61">
        <v>0.35799999999999998</v>
      </c>
      <c r="S14" s="61">
        <v>0.71</v>
      </c>
      <c r="T14" s="61">
        <v>0.60099999999999998</v>
      </c>
      <c r="U14" s="61">
        <v>0.41099999999999998</v>
      </c>
      <c r="V14" s="61">
        <v>0.505</v>
      </c>
      <c r="W14" s="62">
        <v>0.442</v>
      </c>
      <c r="X14" s="62">
        <v>0.58299999999999996</v>
      </c>
      <c r="Y14" s="61">
        <v>0.499</v>
      </c>
      <c r="Z14" s="61">
        <v>0.219</v>
      </c>
      <c r="AA14" s="62">
        <v>0.55600000000000005</v>
      </c>
      <c r="AB14" s="62">
        <v>0.55100000000000005</v>
      </c>
      <c r="AC14" s="62">
        <v>0.42399999999999999</v>
      </c>
      <c r="AD14" s="62">
        <v>0.27900000000000003</v>
      </c>
      <c r="AE14" s="62">
        <v>0.39100000000000001</v>
      </c>
      <c r="AF14" s="62">
        <v>0.52800000000000002</v>
      </c>
      <c r="AG14" s="62">
        <v>0.29599999999999999</v>
      </c>
    </row>
    <row r="15" spans="1:33" s="22" customFormat="1" x14ac:dyDescent="0.3">
      <c r="A15" s="61">
        <v>0.22700000000000001</v>
      </c>
      <c r="B15" s="61">
        <v>0.45200000000000001</v>
      </c>
      <c r="C15" s="61">
        <v>0.439</v>
      </c>
      <c r="D15" s="61">
        <v>0.376</v>
      </c>
      <c r="E15" s="61">
        <v>0.39400000000000002</v>
      </c>
      <c r="F15" s="62">
        <v>0.32700000000000001</v>
      </c>
      <c r="G15" s="62">
        <v>0.32200000000000001</v>
      </c>
      <c r="H15" s="61">
        <v>0.34799999999999998</v>
      </c>
      <c r="I15" s="62">
        <v>0.186</v>
      </c>
      <c r="J15" s="62">
        <v>0.34899999999999998</v>
      </c>
      <c r="K15" s="62">
        <v>0.32900000000000001</v>
      </c>
      <c r="L15" s="62">
        <v>0.39400000000000002</v>
      </c>
      <c r="M15" s="62">
        <v>0.189</v>
      </c>
      <c r="N15" s="61">
        <v>0.25800000000000001</v>
      </c>
      <c r="O15" s="62">
        <v>0.32300000000000001</v>
      </c>
      <c r="P15" s="62">
        <v>0.185</v>
      </c>
      <c r="Q15" s="61">
        <v>14</v>
      </c>
      <c r="R15" s="61">
        <v>0.32500000000000001</v>
      </c>
      <c r="S15" s="61">
        <v>0.65700000000000003</v>
      </c>
      <c r="T15" s="61">
        <v>0.64400000000000002</v>
      </c>
      <c r="U15" s="61">
        <v>0.46600000000000003</v>
      </c>
      <c r="V15" s="61">
        <v>0.47</v>
      </c>
      <c r="W15" s="62">
        <v>0.47799999999999998</v>
      </c>
      <c r="X15" s="62">
        <v>0.49399999999999999</v>
      </c>
      <c r="Y15" s="61">
        <v>0.46200000000000002</v>
      </c>
      <c r="Z15" s="61">
        <v>0.19800000000000001</v>
      </c>
      <c r="AA15" s="62">
        <v>0.52</v>
      </c>
      <c r="AB15" s="62">
        <v>0.504</v>
      </c>
      <c r="AC15" s="62">
        <v>0.42499999999999999</v>
      </c>
      <c r="AD15" s="62">
        <v>0.25900000000000001</v>
      </c>
      <c r="AE15" s="62">
        <v>0.36499999999999999</v>
      </c>
      <c r="AF15" s="62">
        <v>0.48899999999999999</v>
      </c>
      <c r="AG15" s="62">
        <v>0.26900000000000002</v>
      </c>
    </row>
    <row r="16" spans="1:33" s="22" customFormat="1" x14ac:dyDescent="0.3">
      <c r="A16" s="61">
        <v>0.25800000000000001</v>
      </c>
      <c r="B16" s="61">
        <v>0.48199999999999998</v>
      </c>
      <c r="C16" s="61">
        <v>0.44500000000000001</v>
      </c>
      <c r="D16" s="61">
        <v>0.34499999999999997</v>
      </c>
      <c r="E16" s="61">
        <v>0.33900000000000002</v>
      </c>
      <c r="F16" s="62">
        <v>0.30099999999999999</v>
      </c>
      <c r="G16" s="62">
        <v>0.41599999999999998</v>
      </c>
      <c r="H16" s="61">
        <v>0.34</v>
      </c>
      <c r="I16" s="62">
        <v>0.17899999999999999</v>
      </c>
      <c r="J16" s="62">
        <v>0.37</v>
      </c>
      <c r="K16" s="62">
        <v>0.38300000000000001</v>
      </c>
      <c r="L16" s="62">
        <v>0.34599999999999997</v>
      </c>
      <c r="M16" s="62">
        <v>0.19900000000000001</v>
      </c>
      <c r="N16" s="61">
        <v>0.27800000000000002</v>
      </c>
      <c r="O16" s="62">
        <v>0.34699999999999998</v>
      </c>
      <c r="P16" s="62">
        <v>0.21099999999999999</v>
      </c>
      <c r="Q16" s="61">
        <v>15</v>
      </c>
      <c r="R16" s="61">
        <v>0.379</v>
      </c>
      <c r="S16" s="61">
        <v>0.71199999999999997</v>
      </c>
      <c r="T16" s="61">
        <v>0.69499999999999995</v>
      </c>
      <c r="U16" s="61">
        <v>0.40699999999999997</v>
      </c>
      <c r="V16" s="61">
        <v>0.504</v>
      </c>
      <c r="W16" s="62">
        <v>0.442</v>
      </c>
      <c r="X16" s="62">
        <v>0.58399999999999996</v>
      </c>
      <c r="Y16" s="61">
        <v>0.49399999999999999</v>
      </c>
      <c r="Z16" s="61">
        <v>0.217</v>
      </c>
      <c r="AA16" s="62">
        <v>0.55500000000000005</v>
      </c>
      <c r="AB16" s="62">
        <v>0.55100000000000005</v>
      </c>
      <c r="AC16" s="62">
        <v>0.44400000000000001</v>
      </c>
      <c r="AD16" s="62">
        <v>0.27800000000000002</v>
      </c>
      <c r="AE16" s="62">
        <v>0.39100000000000001</v>
      </c>
      <c r="AF16" s="62">
        <v>0.54700000000000004</v>
      </c>
      <c r="AG16" s="62">
        <v>0.29699999999999999</v>
      </c>
    </row>
    <row r="17" spans="1:33" x14ac:dyDescent="0.3">
      <c r="A17" s="50" t="s">
        <v>26</v>
      </c>
      <c r="B17" s="50"/>
      <c r="C17" s="50"/>
      <c r="D17" s="50"/>
      <c r="E17" s="50"/>
      <c r="F17" s="51"/>
      <c r="G17" s="51"/>
      <c r="H17" s="50"/>
      <c r="I17" s="51"/>
      <c r="J17" s="51"/>
      <c r="K17" s="51"/>
      <c r="L17" s="51"/>
      <c r="M17" s="51"/>
      <c r="N17" s="50"/>
      <c r="O17" s="51"/>
      <c r="P17" s="51"/>
      <c r="Q17" s="49"/>
      <c r="R17" s="49"/>
      <c r="S17" s="49"/>
      <c r="T17" s="49"/>
      <c r="U17" s="49"/>
      <c r="V17" s="49"/>
      <c r="W17" s="48"/>
      <c r="X17" s="48"/>
      <c r="Y17" s="49"/>
      <c r="Z17" s="49"/>
      <c r="AA17" s="48"/>
      <c r="AB17" s="48"/>
      <c r="AC17" s="48"/>
      <c r="AD17" s="48"/>
      <c r="AE17" s="48"/>
      <c r="AF17" s="48"/>
      <c r="AG17" s="48"/>
    </row>
    <row r="18" spans="1:33" x14ac:dyDescent="0.3">
      <c r="A18" s="52">
        <v>0.313</v>
      </c>
      <c r="B18" s="52">
        <v>0.33900000000000002</v>
      </c>
      <c r="C18" s="52">
        <v>0.53500000000000003</v>
      </c>
      <c r="D18" s="52">
        <v>0.33900000000000002</v>
      </c>
      <c r="E18" s="52">
        <v>0.373</v>
      </c>
      <c r="F18" s="52">
        <v>0.32300000000000001</v>
      </c>
      <c r="G18" s="52">
        <v>0.53100000000000003</v>
      </c>
      <c r="H18" s="52">
        <v>0.35699999999999998</v>
      </c>
      <c r="I18" s="52">
        <v>0.433</v>
      </c>
      <c r="J18" s="52">
        <v>0.29799999999999999</v>
      </c>
      <c r="K18" s="52">
        <v>0.435</v>
      </c>
      <c r="L18" s="52">
        <v>0.35699999999999998</v>
      </c>
      <c r="M18" s="52">
        <v>0.48299999999999998</v>
      </c>
      <c r="N18" s="52">
        <v>0.32500000000000001</v>
      </c>
      <c r="O18" s="52">
        <v>0.45500000000000002</v>
      </c>
      <c r="P18" s="52">
        <v>0.23200000000000001</v>
      </c>
      <c r="Q18" s="49"/>
      <c r="R18" s="49"/>
      <c r="S18" s="49"/>
      <c r="T18" s="49"/>
      <c r="U18" s="49"/>
      <c r="V18" s="49"/>
      <c r="W18" s="48"/>
      <c r="X18" s="48"/>
      <c r="Y18" s="49"/>
      <c r="Z18" s="49"/>
      <c r="AA18" s="48"/>
      <c r="AB18" s="48"/>
      <c r="AC18" s="48"/>
      <c r="AD18" s="48"/>
      <c r="AE18" s="48"/>
      <c r="AF18" s="48"/>
      <c r="AG18" s="48"/>
    </row>
    <row r="20" spans="1:33" x14ac:dyDescent="0.3">
      <c r="A20" s="1" t="s">
        <v>27</v>
      </c>
      <c r="F20" s="15"/>
      <c r="G20" s="15"/>
      <c r="I20" s="15"/>
      <c r="J20" s="15"/>
      <c r="K20" s="15"/>
      <c r="L20" s="15"/>
      <c r="M20" s="15"/>
      <c r="R20" s="1" t="s">
        <v>28</v>
      </c>
      <c r="W20" s="15"/>
      <c r="X20" s="15"/>
      <c r="AA20" s="15"/>
      <c r="AB20" s="15"/>
      <c r="AC20" s="15"/>
      <c r="AD20" s="15"/>
      <c r="AE20" s="15"/>
      <c r="AF20" s="15"/>
      <c r="AG20" s="15"/>
    </row>
    <row r="21" spans="1:33" x14ac:dyDescent="0.3">
      <c r="A21">
        <f>((16.72*R3)-(9.16*A3))*5/A$18</f>
        <v>62.628115015974451</v>
      </c>
      <c r="B21">
        <f t="shared" ref="B21:P34" si="0">((16.72*S3)-(9.16*B3))*5/B$18</f>
        <v>69.468436578171065</v>
      </c>
      <c r="C21">
        <f t="shared" si="0"/>
        <v>49.022429906542044</v>
      </c>
      <c r="D21">
        <f t="shared" si="0"/>
        <v>48.455457227138631</v>
      </c>
      <c r="E21">
        <f t="shared" si="0"/>
        <v>69.308847184986575</v>
      </c>
      <c r="F21">
        <f t="shared" si="0"/>
        <v>109.15356037151702</v>
      </c>
      <c r="G21">
        <f t="shared" si="0"/>
        <v>47.716384180790953</v>
      </c>
      <c r="H21">
        <f t="shared" si="0"/>
        <v>39.311484593837527</v>
      </c>
      <c r="I21">
        <f t="shared" si="0"/>
        <v>49.804618937644335</v>
      </c>
      <c r="J21">
        <f t="shared" si="0"/>
        <v>50.499999999999986</v>
      </c>
      <c r="K21">
        <f t="shared" si="0"/>
        <v>29.69057471264367</v>
      </c>
      <c r="L21">
        <f t="shared" si="0"/>
        <v>70.830812324929951</v>
      </c>
      <c r="M21">
        <f t="shared" si="0"/>
        <v>56.255900621118009</v>
      </c>
      <c r="N21">
        <f t="shared" si="0"/>
        <v>43.88246153846152</v>
      </c>
      <c r="O21">
        <f t="shared" si="0"/>
        <v>46.603516483516472</v>
      </c>
      <c r="P21">
        <f t="shared" si="0"/>
        <v>38.104310344827574</v>
      </c>
      <c r="Q21" s="63"/>
      <c r="R21">
        <f>((30.09*A3)-(15.28*R3))*5/A$18</f>
        <v>44.421246006389772</v>
      </c>
      <c r="S21">
        <f t="shared" ref="S21:AG34" si="1">((30.09*B3)-(15.28*S3))*5/B$18</f>
        <v>62.407227138643087</v>
      </c>
      <c r="T21">
        <f t="shared" si="1"/>
        <v>56.080841121495325</v>
      </c>
      <c r="U21">
        <f t="shared" si="1"/>
        <v>72.961356932153393</v>
      </c>
      <c r="V21">
        <f t="shared" si="1"/>
        <v>29.533378016085805</v>
      </c>
      <c r="W21">
        <f t="shared" si="1"/>
        <v>53.220897832817364</v>
      </c>
      <c r="X21">
        <f t="shared" si="1"/>
        <v>35.129284369114878</v>
      </c>
      <c r="Y21">
        <f t="shared" si="1"/>
        <v>37.991456582633063</v>
      </c>
      <c r="Z21">
        <f t="shared" si="1"/>
        <v>25.459930715935329</v>
      </c>
      <c r="AA21">
        <f t="shared" si="1"/>
        <v>48.960570469798661</v>
      </c>
      <c r="AB21">
        <f t="shared" si="1"/>
        <v>35.52678160919541</v>
      </c>
      <c r="AC21">
        <f t="shared" si="1"/>
        <v>37.1718487394958</v>
      </c>
      <c r="AD21">
        <f t="shared" si="1"/>
        <v>23.683436853002078</v>
      </c>
      <c r="AE21">
        <f t="shared" si="1"/>
        <v>29.063230769230778</v>
      </c>
      <c r="AF21">
        <f t="shared" si="1"/>
        <v>56.457912087912085</v>
      </c>
      <c r="AG21">
        <f t="shared" si="1"/>
        <v>50.83599137931035</v>
      </c>
    </row>
    <row r="22" spans="1:33" x14ac:dyDescent="0.3">
      <c r="A22">
        <f t="shared" ref="A22:A33" si="2">((16.72*R4)-(9.16*A4))*5/A$18</f>
        <v>63.561661341853025</v>
      </c>
      <c r="B22">
        <f t="shared" si="0"/>
        <v>87.937463126843653</v>
      </c>
      <c r="C22">
        <f t="shared" si="0"/>
        <v>58.570841121495313</v>
      </c>
      <c r="D22">
        <f t="shared" si="0"/>
        <v>36.760471976401192</v>
      </c>
      <c r="E22">
        <f t="shared" si="0"/>
        <v>78.910991957104542</v>
      </c>
      <c r="F22">
        <f t="shared" si="0"/>
        <v>114.24210526315788</v>
      </c>
      <c r="G22">
        <f t="shared" si="0"/>
        <v>49.876836158192091</v>
      </c>
      <c r="H22">
        <f t="shared" si="0"/>
        <v>48.397198879551809</v>
      </c>
      <c r="I22">
        <f t="shared" si="0"/>
        <v>57.970438799076213</v>
      </c>
      <c r="J22">
        <f t="shared" si="0"/>
        <v>69.827516778523474</v>
      </c>
      <c r="K22">
        <f t="shared" si="0"/>
        <v>31.281839080459768</v>
      </c>
      <c r="L22">
        <f t="shared" si="0"/>
        <v>56.617366946778702</v>
      </c>
      <c r="M22">
        <f t="shared" si="0"/>
        <v>66.932505175983437</v>
      </c>
      <c r="N22">
        <f t="shared" si="0"/>
        <v>45.448</v>
      </c>
      <c r="O22">
        <f t="shared" si="0"/>
        <v>51.614065934065927</v>
      </c>
      <c r="P22">
        <f t="shared" si="0"/>
        <v>33.977586206896547</v>
      </c>
      <c r="Q22" s="63"/>
      <c r="R22">
        <f t="shared" ref="R22:R34" si="3">((30.09*A4)-(15.28*R4))*5/A$18</f>
        <v>50.853993610223647</v>
      </c>
      <c r="S22">
        <f t="shared" si="1"/>
        <v>96.462536873156338</v>
      </c>
      <c r="T22">
        <f t="shared" si="1"/>
        <v>38.423644859813088</v>
      </c>
      <c r="U22">
        <f t="shared" si="1"/>
        <v>42.966224188790555</v>
      </c>
      <c r="V22">
        <f t="shared" si="1"/>
        <v>39.97332439678285</v>
      </c>
      <c r="W22">
        <f t="shared" si="1"/>
        <v>57.984365325077412</v>
      </c>
      <c r="X22">
        <f t="shared" si="1"/>
        <v>25.792561205273074</v>
      </c>
      <c r="Y22">
        <f t="shared" si="1"/>
        <v>43.680812324929974</v>
      </c>
      <c r="Z22">
        <f t="shared" si="1"/>
        <v>34.80069284064664</v>
      </c>
      <c r="AA22">
        <f t="shared" si="1"/>
        <v>47.331711409395993</v>
      </c>
      <c r="AB22">
        <f t="shared" si="1"/>
        <v>14.350804597701144</v>
      </c>
      <c r="AC22">
        <f t="shared" si="1"/>
        <v>57.765826330532214</v>
      </c>
      <c r="AD22">
        <f t="shared" si="1"/>
        <v>43.604347826086958</v>
      </c>
      <c r="AE22">
        <f t="shared" si="1"/>
        <v>40.997999999999998</v>
      </c>
      <c r="AF22">
        <f t="shared" si="1"/>
        <v>43.048131868131875</v>
      </c>
      <c r="AG22">
        <f t="shared" si="1"/>
        <v>54.139224137931031</v>
      </c>
    </row>
    <row r="23" spans="1:33" x14ac:dyDescent="0.3">
      <c r="A23">
        <f t="shared" si="2"/>
        <v>65.584664536741201</v>
      </c>
      <c r="B23">
        <f t="shared" si="0"/>
        <v>69.427728613569315</v>
      </c>
      <c r="C23">
        <f t="shared" si="0"/>
        <v>50.529345794392512</v>
      </c>
      <c r="D23">
        <f t="shared" si="0"/>
        <v>48.566961651917396</v>
      </c>
      <c r="E23">
        <f t="shared" si="0"/>
        <v>69.975335120643436</v>
      </c>
      <c r="F23">
        <f t="shared" si="0"/>
        <v>107.39133126934983</v>
      </c>
      <c r="G23">
        <f t="shared" si="0"/>
        <v>46.756685499058371</v>
      </c>
      <c r="H23">
        <f t="shared" si="0"/>
        <v>37.014565826330532</v>
      </c>
      <c r="I23">
        <f t="shared" si="0"/>
        <v>47.482678983833708</v>
      </c>
      <c r="J23">
        <f t="shared" si="0"/>
        <v>50.453691275167778</v>
      </c>
      <c r="K23">
        <f t="shared" si="0"/>
        <v>12.954022988505745</v>
      </c>
      <c r="L23">
        <f t="shared" si="0"/>
        <v>70.362464985994379</v>
      </c>
      <c r="M23">
        <f t="shared" si="0"/>
        <v>55.860041407867492</v>
      </c>
      <c r="N23">
        <f t="shared" si="0"/>
        <v>35.485538461538454</v>
      </c>
      <c r="O23">
        <f t="shared" si="0"/>
        <v>57.603956043956046</v>
      </c>
      <c r="P23">
        <f t="shared" si="0"/>
        <v>33.523275862068957</v>
      </c>
      <c r="Q23" s="63"/>
      <c r="R23">
        <f t="shared" si="3"/>
        <v>44.841853035143792</v>
      </c>
      <c r="S23">
        <f t="shared" si="1"/>
        <v>60.202064896755147</v>
      </c>
      <c r="T23">
        <f t="shared" si="1"/>
        <v>54.09476635514018</v>
      </c>
      <c r="U23">
        <f t="shared" si="1"/>
        <v>73.179793510324487</v>
      </c>
      <c r="V23">
        <f t="shared" si="1"/>
        <v>32.126809651474538</v>
      </c>
      <c r="W23">
        <f t="shared" si="1"/>
        <v>53.486532507739938</v>
      </c>
      <c r="X23">
        <f t="shared" si="1"/>
        <v>36.41534839924671</v>
      </c>
      <c r="Y23">
        <f t="shared" si="1"/>
        <v>38.873809523809534</v>
      </c>
      <c r="Z23">
        <f t="shared" si="1"/>
        <v>30.340646651270202</v>
      </c>
      <c r="AA23">
        <f t="shared" si="1"/>
        <v>46.452013422818787</v>
      </c>
      <c r="AB23">
        <f t="shared" si="1"/>
        <v>40.83620689655173</v>
      </c>
      <c r="AC23">
        <f t="shared" si="1"/>
        <v>37.599859943977599</v>
      </c>
      <c r="AD23">
        <f t="shared" si="1"/>
        <v>25.394202898550731</v>
      </c>
      <c r="AE23">
        <f t="shared" si="1"/>
        <v>37.739384615384601</v>
      </c>
      <c r="AF23">
        <f t="shared" si="1"/>
        <v>32.084725274725265</v>
      </c>
      <c r="AG23">
        <f t="shared" si="1"/>
        <v>52.214008620689647</v>
      </c>
    </row>
    <row r="24" spans="1:33" x14ac:dyDescent="0.3">
      <c r="A24">
        <f t="shared" si="2"/>
        <v>62.226198083067096</v>
      </c>
      <c r="B24">
        <f t="shared" si="0"/>
        <v>84.532153392330358</v>
      </c>
      <c r="C24">
        <f t="shared" si="0"/>
        <v>57.194392523364478</v>
      </c>
      <c r="D24">
        <f t="shared" si="0"/>
        <v>36.449557522123897</v>
      </c>
      <c r="E24">
        <f t="shared" si="0"/>
        <v>80.452546916890043</v>
      </c>
      <c r="F24">
        <f t="shared" si="0"/>
        <v>115.88730650154797</v>
      </c>
      <c r="G24">
        <f t="shared" si="0"/>
        <v>65.494161958568725</v>
      </c>
      <c r="H24">
        <f t="shared" si="0"/>
        <v>50.376470588235286</v>
      </c>
      <c r="I24">
        <f t="shared" si="0"/>
        <v>60.686836027713625</v>
      </c>
      <c r="J24">
        <f t="shared" si="0"/>
        <v>68.478523489932869</v>
      </c>
      <c r="K24">
        <f t="shared" si="0"/>
        <v>28.975632183908047</v>
      </c>
      <c r="L24">
        <f t="shared" si="0"/>
        <v>59.250420168067222</v>
      </c>
      <c r="M24">
        <f t="shared" si="0"/>
        <v>67.084472049689452</v>
      </c>
      <c r="N24">
        <f t="shared" si="0"/>
        <v>43.53107692307691</v>
      </c>
      <c r="O24">
        <f t="shared" si="0"/>
        <v>49.605714285714271</v>
      </c>
      <c r="P24">
        <f t="shared" si="0"/>
        <v>30.443103448275849</v>
      </c>
      <c r="Q24" s="63"/>
      <c r="R24">
        <f t="shared" si="3"/>
        <v>52.074440894568674</v>
      </c>
      <c r="S24">
        <f t="shared" si="1"/>
        <v>98.293215339233086</v>
      </c>
      <c r="T24">
        <f t="shared" si="1"/>
        <v>38.8696261682243</v>
      </c>
      <c r="U24">
        <f t="shared" si="1"/>
        <v>41.64867256637168</v>
      </c>
      <c r="V24">
        <f t="shared" si="1"/>
        <v>42.349329758713154</v>
      </c>
      <c r="W24">
        <f t="shared" si="1"/>
        <v>57.489473684210523</v>
      </c>
      <c r="X24">
        <f t="shared" si="1"/>
        <v>49.150000000000013</v>
      </c>
      <c r="Y24">
        <f t="shared" si="1"/>
        <v>42.176190476190463</v>
      </c>
      <c r="Z24">
        <f t="shared" si="1"/>
        <v>34.575404157043891</v>
      </c>
      <c r="AA24">
        <f t="shared" si="1"/>
        <v>47.106879194630892</v>
      </c>
      <c r="AB24">
        <f t="shared" si="1"/>
        <v>16.458390804597698</v>
      </c>
      <c r="AC24">
        <f t="shared" si="1"/>
        <v>47.450700280112052</v>
      </c>
      <c r="AD24">
        <f t="shared" si="1"/>
        <v>46.388302277432707</v>
      </c>
      <c r="AE24">
        <f t="shared" si="1"/>
        <v>42.415692307692318</v>
      </c>
      <c r="AF24">
        <f t="shared" si="1"/>
        <v>47.031538461538481</v>
      </c>
      <c r="AG24">
        <f t="shared" si="1"/>
        <v>55.496982758620689</v>
      </c>
    </row>
    <row r="25" spans="1:33" x14ac:dyDescent="0.3">
      <c r="A25">
        <f t="shared" si="2"/>
        <v>76.879233226837073</v>
      </c>
      <c r="B25">
        <f t="shared" si="0"/>
        <v>67.748672566371653</v>
      </c>
      <c r="C25">
        <f t="shared" si="0"/>
        <v>47.91775700934577</v>
      </c>
      <c r="D25">
        <f t="shared" si="0"/>
        <v>47.762831858407083</v>
      </c>
      <c r="E25">
        <f t="shared" si="0"/>
        <v>68.016621983914206</v>
      </c>
      <c r="F25">
        <f t="shared" si="0"/>
        <v>101.97399380804953</v>
      </c>
      <c r="G25">
        <f t="shared" si="0"/>
        <v>44.511487758945378</v>
      </c>
      <c r="H25">
        <f t="shared" si="0"/>
        <v>35.54845938375351</v>
      </c>
      <c r="I25">
        <f t="shared" si="0"/>
        <v>48.411085450346413</v>
      </c>
      <c r="J25">
        <f t="shared" si="0"/>
        <v>49.131543624161068</v>
      </c>
      <c r="K25">
        <f t="shared" si="0"/>
        <v>19.266206896551722</v>
      </c>
      <c r="L25">
        <f t="shared" si="0"/>
        <v>50.527170868347341</v>
      </c>
      <c r="M25">
        <f t="shared" si="0"/>
        <v>54.866666666666667</v>
      </c>
      <c r="N25">
        <f t="shared" si="0"/>
        <v>35.700307692307675</v>
      </c>
      <c r="O25">
        <f t="shared" si="0"/>
        <v>49.013186813186813</v>
      </c>
      <c r="P25">
        <f t="shared" si="0"/>
        <v>31.232758620689644</v>
      </c>
      <c r="Q25" s="63"/>
      <c r="R25">
        <f t="shared" si="3"/>
        <v>32.438338658146968</v>
      </c>
      <c r="S25">
        <f t="shared" si="1"/>
        <v>60.455162241887912</v>
      </c>
      <c r="T25">
        <f t="shared" si="1"/>
        <v>55.263551401869151</v>
      </c>
      <c r="U25">
        <f t="shared" si="1"/>
        <v>72.312979351032425</v>
      </c>
      <c r="V25">
        <f t="shared" si="1"/>
        <v>35.372520107238607</v>
      </c>
      <c r="W25">
        <f t="shared" si="1"/>
        <v>61.463157894736845</v>
      </c>
      <c r="X25">
        <f t="shared" si="1"/>
        <v>37.444632768361579</v>
      </c>
      <c r="Y25">
        <f t="shared" si="1"/>
        <v>38.69271708683474</v>
      </c>
      <c r="Z25">
        <f t="shared" si="1"/>
        <v>30.495381062355673</v>
      </c>
      <c r="AA25">
        <f t="shared" si="1"/>
        <v>45.473825503355719</v>
      </c>
      <c r="AB25">
        <f t="shared" si="1"/>
        <v>22.835172413793106</v>
      </c>
      <c r="AC25">
        <f t="shared" si="1"/>
        <v>41.125910364145639</v>
      </c>
      <c r="AD25">
        <f t="shared" si="1"/>
        <v>27.42619047619046</v>
      </c>
      <c r="AE25">
        <f t="shared" si="1"/>
        <v>35.204153846153851</v>
      </c>
      <c r="AF25">
        <f t="shared" si="1"/>
        <v>33.730219780219784</v>
      </c>
      <c r="AG25">
        <f t="shared" si="1"/>
        <v>52.903017241379295</v>
      </c>
    </row>
    <row r="26" spans="1:33" x14ac:dyDescent="0.3">
      <c r="A26">
        <f t="shared" si="2"/>
        <v>84.223003194888165</v>
      </c>
      <c r="B26">
        <f t="shared" si="0"/>
        <v>91.119764011799404</v>
      </c>
      <c r="C26">
        <f t="shared" si="0"/>
        <v>55.207850467289703</v>
      </c>
      <c r="D26">
        <f t="shared" si="0"/>
        <v>41.746312684365769</v>
      </c>
      <c r="E26">
        <f t="shared" si="0"/>
        <v>79.289008042895404</v>
      </c>
      <c r="F26">
        <f t="shared" si="0"/>
        <v>112.6396284829721</v>
      </c>
      <c r="G26">
        <f t="shared" si="0"/>
        <v>50.672316384180782</v>
      </c>
      <c r="H26">
        <f t="shared" si="0"/>
        <v>45.526050420168062</v>
      </c>
      <c r="I26">
        <f t="shared" si="0"/>
        <v>64.125173210161677</v>
      </c>
      <c r="J26">
        <f t="shared" si="0"/>
        <v>64.604697986577179</v>
      </c>
      <c r="K26">
        <f t="shared" si="0"/>
        <v>25.305747126436781</v>
      </c>
      <c r="L26">
        <f t="shared" si="0"/>
        <v>59.301400560224074</v>
      </c>
      <c r="M26">
        <f t="shared" si="0"/>
        <v>70.273706004140791</v>
      </c>
      <c r="N26">
        <f t="shared" si="0"/>
        <v>40.891692307692296</v>
      </c>
      <c r="O26">
        <f t="shared" si="0"/>
        <v>49.225494505494495</v>
      </c>
      <c r="P26">
        <f t="shared" si="0"/>
        <v>30.289655172413781</v>
      </c>
      <c r="Q26" s="63"/>
      <c r="R26">
        <f t="shared" si="3"/>
        <v>33.012939297124603</v>
      </c>
      <c r="S26">
        <f t="shared" si="1"/>
        <v>94.194985250737446</v>
      </c>
      <c r="T26">
        <f t="shared" si="1"/>
        <v>39.467196261682254</v>
      </c>
      <c r="U26">
        <f t="shared" si="1"/>
        <v>33.604719764011804</v>
      </c>
      <c r="V26">
        <f t="shared" si="1"/>
        <v>44.577211796246665</v>
      </c>
      <c r="W26">
        <f t="shared" si="1"/>
        <v>60.793653250773993</v>
      </c>
      <c r="X26">
        <f t="shared" si="1"/>
        <v>20.566384180790966</v>
      </c>
      <c r="Y26">
        <f t="shared" si="1"/>
        <v>44.783753501400561</v>
      </c>
      <c r="Z26">
        <f t="shared" si="1"/>
        <v>32.436374133949187</v>
      </c>
      <c r="AA26">
        <f t="shared" si="1"/>
        <v>49.18942953020133</v>
      </c>
      <c r="AB26">
        <f t="shared" si="1"/>
        <v>20.311494252873555</v>
      </c>
      <c r="AC26">
        <f t="shared" si="1"/>
        <v>42.841316526610655</v>
      </c>
      <c r="AD26">
        <f t="shared" si="1"/>
        <v>46.171739130434773</v>
      </c>
      <c r="AE26">
        <f t="shared" si="1"/>
        <v>43.157076923076929</v>
      </c>
      <c r="AF26">
        <f t="shared" si="1"/>
        <v>45.230989010989013</v>
      </c>
      <c r="AG26">
        <f t="shared" si="1"/>
        <v>50.020258620689667</v>
      </c>
    </row>
    <row r="27" spans="1:33" x14ac:dyDescent="0.3">
      <c r="A27">
        <f t="shared" si="2"/>
        <v>66.334824281150162</v>
      </c>
      <c r="B27">
        <f t="shared" si="0"/>
        <v>67.948082595870204</v>
      </c>
      <c r="C27">
        <f t="shared" si="0"/>
        <v>47.872897196261661</v>
      </c>
      <c r="D27">
        <f t="shared" si="0"/>
        <v>47.516224188790559</v>
      </c>
      <c r="E27">
        <f t="shared" si="0"/>
        <v>70.807506702412866</v>
      </c>
      <c r="F27">
        <f t="shared" si="0"/>
        <v>103.9095975232198</v>
      </c>
      <c r="G27">
        <f t="shared" si="0"/>
        <v>45.445197740112995</v>
      </c>
      <c r="H27">
        <f t="shared" si="0"/>
        <v>35.57086834733893</v>
      </c>
      <c r="I27">
        <f t="shared" si="0"/>
        <v>49.339491916859124</v>
      </c>
      <c r="J27">
        <f t="shared" si="0"/>
        <v>48.470469798657703</v>
      </c>
      <c r="K27">
        <f t="shared" si="0"/>
        <v>21.298390804597705</v>
      </c>
      <c r="L27">
        <f t="shared" si="0"/>
        <v>67.876190476190459</v>
      </c>
      <c r="M27">
        <f t="shared" si="0"/>
        <v>57.351552795031061</v>
      </c>
      <c r="N27">
        <f t="shared" si="0"/>
        <v>35.32676923076923</v>
      </c>
      <c r="O27">
        <f t="shared" si="0"/>
        <v>75.348131868131844</v>
      </c>
      <c r="P27">
        <f t="shared" si="0"/>
        <v>31.267241379310342</v>
      </c>
      <c r="Q27" s="63"/>
      <c r="R27">
        <f t="shared" si="3"/>
        <v>45.544089456869017</v>
      </c>
      <c r="S27">
        <f t="shared" si="1"/>
        <v>61.554277286135694</v>
      </c>
      <c r="T27">
        <f t="shared" si="1"/>
        <v>56.522429906542051</v>
      </c>
      <c r="U27">
        <f t="shared" si="1"/>
        <v>72.538348082595846</v>
      </c>
      <c r="V27">
        <f t="shared" si="1"/>
        <v>33.113136729222539</v>
      </c>
      <c r="W27">
        <f t="shared" si="1"/>
        <v>56.332198142414867</v>
      </c>
      <c r="X27">
        <f t="shared" si="1"/>
        <v>34.750753295668559</v>
      </c>
      <c r="Y27">
        <f t="shared" si="1"/>
        <v>38.063865546218494</v>
      </c>
      <c r="Z27">
        <f t="shared" si="1"/>
        <v>30.650115473441108</v>
      </c>
      <c r="AA27">
        <f t="shared" si="1"/>
        <v>44.984731543624171</v>
      </c>
      <c r="AB27">
        <f t="shared" si="1"/>
        <v>17.982298850574708</v>
      </c>
      <c r="AC27">
        <f t="shared" si="1"/>
        <v>37.43851540616248</v>
      </c>
      <c r="AD27">
        <f t="shared" si="1"/>
        <v>25.829813664596259</v>
      </c>
      <c r="AE27">
        <f t="shared" si="1"/>
        <v>35.211384615384624</v>
      </c>
      <c r="AF27">
        <f t="shared" si="1"/>
        <v>13.004725274725288</v>
      </c>
      <c r="AG27">
        <f t="shared" si="1"/>
        <v>51.935344827586199</v>
      </c>
    </row>
    <row r="28" spans="1:33" x14ac:dyDescent="0.3">
      <c r="A28">
        <f t="shared" si="2"/>
        <v>58.561022364217237</v>
      </c>
      <c r="B28">
        <f t="shared" si="0"/>
        <v>115.36460176991149</v>
      </c>
      <c r="C28">
        <f t="shared" si="0"/>
        <v>55.222803738317744</v>
      </c>
      <c r="D28">
        <f t="shared" si="0"/>
        <v>35.827728613569313</v>
      </c>
      <c r="E28">
        <f t="shared" si="0"/>
        <v>81.002144772117958</v>
      </c>
      <c r="F28">
        <f t="shared" si="0"/>
        <v>112.6396284829721</v>
      </c>
      <c r="G28">
        <f t="shared" si="0"/>
        <v>65.269679849340847</v>
      </c>
      <c r="H28">
        <f t="shared" si="0"/>
        <v>43.73613445378151</v>
      </c>
      <c r="I28">
        <f t="shared" si="0"/>
        <v>61.945958429561195</v>
      </c>
      <c r="J28">
        <f t="shared" si="0"/>
        <v>62.360402684563752</v>
      </c>
      <c r="K28">
        <f t="shared" si="0"/>
        <v>22.934252873563214</v>
      </c>
      <c r="L28">
        <f t="shared" si="0"/>
        <v>59.24033613445377</v>
      </c>
      <c r="M28">
        <f t="shared" si="0"/>
        <v>57.012422360248429</v>
      </c>
      <c r="N28">
        <f t="shared" si="0"/>
        <v>41.571692307692302</v>
      </c>
      <c r="O28">
        <f t="shared" si="0"/>
        <v>49.668131868131866</v>
      </c>
      <c r="P28">
        <f t="shared" si="0"/>
        <v>31.182758620689651</v>
      </c>
      <c r="Q28" s="63"/>
      <c r="R28">
        <f t="shared" si="3"/>
        <v>67.914057507987224</v>
      </c>
      <c r="S28">
        <f t="shared" si="1"/>
        <v>66.592477876106187</v>
      </c>
      <c r="T28">
        <f t="shared" si="1"/>
        <v>39.047570093457949</v>
      </c>
      <c r="U28">
        <f t="shared" si="1"/>
        <v>39.013569321533929</v>
      </c>
      <c r="V28">
        <f t="shared" si="1"/>
        <v>42.13820375335122</v>
      </c>
      <c r="W28">
        <f t="shared" si="1"/>
        <v>60.793653250773993</v>
      </c>
      <c r="X28">
        <f t="shared" si="1"/>
        <v>46.901035781544259</v>
      </c>
      <c r="Y28">
        <f t="shared" si="1"/>
        <v>47.33207282913164</v>
      </c>
      <c r="Z28">
        <f t="shared" si="1"/>
        <v>35.932678983833711</v>
      </c>
      <c r="AA28">
        <f t="shared" si="1"/>
        <v>51.24043624161073</v>
      </c>
      <c r="AB28">
        <f t="shared" si="1"/>
        <v>29.468735632183915</v>
      </c>
      <c r="AC28">
        <f t="shared" si="1"/>
        <v>41.376190476190473</v>
      </c>
      <c r="AD28">
        <f t="shared" si="1"/>
        <v>56.492236024844722</v>
      </c>
      <c r="AE28">
        <f t="shared" si="1"/>
        <v>41.533230769230762</v>
      </c>
      <c r="AF28">
        <f t="shared" si="1"/>
        <v>40.291758241758245</v>
      </c>
      <c r="AG28">
        <f t="shared" si="1"/>
        <v>44.523275862068971</v>
      </c>
    </row>
    <row r="29" spans="1:33" x14ac:dyDescent="0.3">
      <c r="A29">
        <f t="shared" si="2"/>
        <v>51.426837060702873</v>
      </c>
      <c r="B29">
        <f t="shared" si="0"/>
        <v>101.74159292035395</v>
      </c>
      <c r="C29">
        <f t="shared" si="0"/>
        <v>55.092336448598125</v>
      </c>
      <c r="D29">
        <f t="shared" si="0"/>
        <v>72.962949852507364</v>
      </c>
      <c r="E29">
        <f t="shared" si="0"/>
        <v>62.760321715817689</v>
      </c>
      <c r="F29">
        <f t="shared" si="0"/>
        <v>77.868111455108348</v>
      </c>
      <c r="G29">
        <f t="shared" si="0"/>
        <v>48.910357815442552</v>
      </c>
      <c r="H29">
        <f t="shared" si="0"/>
        <v>65.807282913165253</v>
      </c>
      <c r="I29">
        <f t="shared" si="0"/>
        <v>19.239260969976907</v>
      </c>
      <c r="J29">
        <f t="shared" si="0"/>
        <v>92.421476510067137</v>
      </c>
      <c r="K29">
        <f t="shared" si="0"/>
        <v>62.989885057471255</v>
      </c>
      <c r="L29">
        <f t="shared" si="0"/>
        <v>48.052661064425756</v>
      </c>
      <c r="M29">
        <f t="shared" si="0"/>
        <v>26.968944099378881</v>
      </c>
      <c r="N29">
        <f t="shared" si="0"/>
        <v>58.186461538461522</v>
      </c>
      <c r="O29">
        <f t="shared" si="0"/>
        <v>58.086593406593394</v>
      </c>
      <c r="P29">
        <f t="shared" si="0"/>
        <v>26.642241379310338</v>
      </c>
      <c r="Q29" s="63"/>
      <c r="R29">
        <f t="shared" si="3"/>
        <v>32.453194888178921</v>
      </c>
      <c r="S29">
        <f t="shared" si="1"/>
        <v>50.532153392330386</v>
      </c>
      <c r="T29">
        <f t="shared" si="1"/>
        <v>40.587663551401874</v>
      </c>
      <c r="U29">
        <f t="shared" si="1"/>
        <v>33.97106194690263</v>
      </c>
      <c r="V29">
        <f t="shared" si="1"/>
        <v>39.884986595174261</v>
      </c>
      <c r="W29">
        <f t="shared" si="1"/>
        <v>38.777554179566572</v>
      </c>
      <c r="X29">
        <f t="shared" si="1"/>
        <v>22.99463276836158</v>
      </c>
      <c r="Y29">
        <f t="shared" si="1"/>
        <v>41.458543417366947</v>
      </c>
      <c r="Z29">
        <f t="shared" si="1"/>
        <v>28.814896073903</v>
      </c>
      <c r="AA29">
        <f t="shared" si="1"/>
        <v>41.624496644295299</v>
      </c>
      <c r="AB29">
        <f t="shared" si="1"/>
        <v>24.567471264367832</v>
      </c>
      <c r="AC29">
        <f t="shared" si="1"/>
        <v>69.243137254901967</v>
      </c>
      <c r="AD29">
        <f t="shared" si="1"/>
        <v>18.521739130434785</v>
      </c>
      <c r="AE29">
        <f t="shared" si="1"/>
        <v>32.698</v>
      </c>
      <c r="AF29">
        <f t="shared" si="1"/>
        <v>23.528901098901095</v>
      </c>
      <c r="AG29">
        <f t="shared" si="1"/>
        <v>59.438577586206883</v>
      </c>
    </row>
    <row r="30" spans="1:33" x14ac:dyDescent="0.3">
      <c r="A30">
        <f t="shared" si="2"/>
        <v>57.676677316293926</v>
      </c>
      <c r="B30">
        <f t="shared" si="0"/>
        <v>112.1740412979351</v>
      </c>
      <c r="C30">
        <f t="shared" si="0"/>
        <v>55.858691588785042</v>
      </c>
      <c r="D30">
        <f t="shared" si="0"/>
        <v>54.393510324483756</v>
      </c>
      <c r="E30">
        <f t="shared" si="0"/>
        <v>70.786058981233225</v>
      </c>
      <c r="F30">
        <f t="shared" si="0"/>
        <v>71.86130030959751</v>
      </c>
      <c r="G30">
        <f t="shared" si="0"/>
        <v>56.449340866290008</v>
      </c>
      <c r="H30">
        <f t="shared" si="0"/>
        <v>70.456022408963591</v>
      </c>
      <c r="I30">
        <f t="shared" si="0"/>
        <v>23.4364896073903</v>
      </c>
      <c r="J30">
        <f t="shared" si="0"/>
        <v>99.98120805369129</v>
      </c>
      <c r="K30">
        <f t="shared" si="0"/>
        <v>68.653333333333322</v>
      </c>
      <c r="L30">
        <f t="shared" si="0"/>
        <v>78.829131652661061</v>
      </c>
      <c r="M30">
        <f t="shared" si="0"/>
        <v>28.270807453416154</v>
      </c>
      <c r="N30">
        <f t="shared" si="0"/>
        <v>61.375999999999991</v>
      </c>
      <c r="O30">
        <f t="shared" si="0"/>
        <v>63.387692307692312</v>
      </c>
      <c r="P30">
        <f t="shared" si="0"/>
        <v>67.470689655172407</v>
      </c>
      <c r="Q30" s="63"/>
      <c r="R30">
        <f t="shared" si="3"/>
        <v>34.721405750798723</v>
      </c>
      <c r="S30">
        <f t="shared" si="1"/>
        <v>49.00663716814158</v>
      </c>
      <c r="T30">
        <f t="shared" si="1"/>
        <v>40.293271028037381</v>
      </c>
      <c r="U30">
        <f t="shared" si="1"/>
        <v>56.963569321533924</v>
      </c>
      <c r="V30">
        <f t="shared" si="1"/>
        <v>33.715013404825747</v>
      </c>
      <c r="W30">
        <f t="shared" si="1"/>
        <v>35.189473684210519</v>
      </c>
      <c r="X30">
        <f t="shared" si="1"/>
        <v>33.692749529190216</v>
      </c>
      <c r="Y30">
        <f t="shared" si="1"/>
        <v>44.510644257703071</v>
      </c>
      <c r="Z30">
        <f t="shared" si="1"/>
        <v>23.725173210161667</v>
      </c>
      <c r="AA30">
        <f t="shared" si="1"/>
        <v>42.732885906040266</v>
      </c>
      <c r="AB30">
        <f t="shared" si="1"/>
        <v>27.380344827586185</v>
      </c>
      <c r="AC30">
        <f t="shared" si="1"/>
        <v>44.767507002801132</v>
      </c>
      <c r="AD30">
        <f t="shared" si="1"/>
        <v>19.580331262939964</v>
      </c>
      <c r="AE30">
        <f t="shared" si="1"/>
        <v>37.46830769230769</v>
      </c>
      <c r="AF30">
        <f t="shared" si="1"/>
        <v>24.412417582417557</v>
      </c>
      <c r="AG30">
        <f t="shared" si="1"/>
        <v>33.828448275862058</v>
      </c>
    </row>
    <row r="31" spans="1:33" x14ac:dyDescent="0.3">
      <c r="A31">
        <f t="shared" si="2"/>
        <v>55.070926517571877</v>
      </c>
      <c r="B31">
        <f t="shared" si="0"/>
        <v>101.44778761061946</v>
      </c>
      <c r="C31">
        <f t="shared" si="0"/>
        <v>68.222429906542061</v>
      </c>
      <c r="D31">
        <f t="shared" si="0"/>
        <v>64.120353982300884</v>
      </c>
      <c r="E31">
        <f t="shared" si="0"/>
        <v>66.917426273458403</v>
      </c>
      <c r="F31">
        <f t="shared" si="0"/>
        <v>77.751083591331266</v>
      </c>
      <c r="G31">
        <f t="shared" si="0"/>
        <v>49.356685499058365</v>
      </c>
      <c r="H31">
        <f t="shared" si="0"/>
        <v>64.306442577030822</v>
      </c>
      <c r="I31">
        <f t="shared" si="0"/>
        <v>17.689607390300228</v>
      </c>
      <c r="J31">
        <f t="shared" si="0"/>
        <v>91.579865771812095</v>
      </c>
      <c r="K31">
        <f t="shared" si="0"/>
        <v>62.710804597701141</v>
      </c>
      <c r="L31">
        <f t="shared" si="0"/>
        <v>44.867787114845925</v>
      </c>
      <c r="M31">
        <f t="shared" si="0"/>
        <v>27.756107660455484</v>
      </c>
      <c r="N31">
        <f t="shared" si="0"/>
        <v>58.584615384615368</v>
      </c>
      <c r="O31">
        <f t="shared" si="0"/>
        <v>57.719120879120879</v>
      </c>
      <c r="P31">
        <f t="shared" si="0"/>
        <v>30.427586206896546</v>
      </c>
      <c r="Q31" s="63"/>
      <c r="R31">
        <f t="shared" si="3"/>
        <v>28.082108626198092</v>
      </c>
      <c r="S31">
        <f t="shared" si="1"/>
        <v>52.08200589970501</v>
      </c>
      <c r="T31">
        <f t="shared" si="1"/>
        <v>26.355607476635498</v>
      </c>
      <c r="U31">
        <f t="shared" si="1"/>
        <v>61.848967551622437</v>
      </c>
      <c r="V31">
        <f t="shared" si="1"/>
        <v>35.794772117962488</v>
      </c>
      <c r="W31">
        <f t="shared" si="1"/>
        <v>38.548297213622298</v>
      </c>
      <c r="X31">
        <f t="shared" si="1"/>
        <v>21.155178907721286</v>
      </c>
      <c r="Y31">
        <f t="shared" si="1"/>
        <v>48.609663865546217</v>
      </c>
      <c r="Z31">
        <f t="shared" si="1"/>
        <v>32.989838337182448</v>
      </c>
      <c r="AA31">
        <f t="shared" si="1"/>
        <v>42.393624161073824</v>
      </c>
      <c r="AB31">
        <f t="shared" si="1"/>
        <v>24.572873563218391</v>
      </c>
      <c r="AC31">
        <f t="shared" si="1"/>
        <v>79.15000000000002</v>
      </c>
      <c r="AD31">
        <f t="shared" si="1"/>
        <v>17.577536231884061</v>
      </c>
      <c r="AE31">
        <f t="shared" si="1"/>
        <v>32.000000000000014</v>
      </c>
      <c r="AF31">
        <f t="shared" si="1"/>
        <v>23.864725274725274</v>
      </c>
      <c r="AG31">
        <f t="shared" si="1"/>
        <v>46.14956896551724</v>
      </c>
    </row>
    <row r="32" spans="1:33" x14ac:dyDescent="0.3">
      <c r="A32">
        <f t="shared" si="2"/>
        <v>58.598722044728412</v>
      </c>
      <c r="B32">
        <f t="shared" si="0"/>
        <v>111.05250737463123</v>
      </c>
      <c r="C32">
        <f t="shared" si="0"/>
        <v>55.475514018691577</v>
      </c>
      <c r="D32">
        <f t="shared" si="0"/>
        <v>54.745132743362824</v>
      </c>
      <c r="E32">
        <f t="shared" si="0"/>
        <v>71.436997319034859</v>
      </c>
      <c r="F32">
        <f t="shared" si="0"/>
        <v>72.003095975232185</v>
      </c>
      <c r="G32">
        <f t="shared" si="0"/>
        <v>55.819585687382286</v>
      </c>
      <c r="H32">
        <f t="shared" si="0"/>
        <v>71.309243697479005</v>
      </c>
      <c r="I32">
        <f t="shared" si="0"/>
        <v>23.13764434180138</v>
      </c>
      <c r="J32">
        <f t="shared" si="0"/>
        <v>99.266442953020132</v>
      </c>
      <c r="K32">
        <f t="shared" si="0"/>
        <v>66.726436781609209</v>
      </c>
      <c r="L32">
        <f t="shared" si="0"/>
        <v>50.025770308123242</v>
      </c>
      <c r="M32">
        <f t="shared" si="0"/>
        <v>26.575983436853001</v>
      </c>
      <c r="N32">
        <f t="shared" si="0"/>
        <v>60.273230769230764</v>
      </c>
      <c r="O32">
        <f t="shared" si="0"/>
        <v>62.385934065934073</v>
      </c>
      <c r="P32">
        <f t="shared" si="0"/>
        <v>65.402586206896544</v>
      </c>
      <c r="Q32" s="63"/>
      <c r="R32">
        <f t="shared" si="3"/>
        <v>34.22571884984027</v>
      </c>
      <c r="S32">
        <f t="shared" si="1"/>
        <v>50.351917404129786</v>
      </c>
      <c r="T32">
        <f t="shared" si="1"/>
        <v>40.440467289719628</v>
      </c>
      <c r="U32">
        <f t="shared" si="1"/>
        <v>60.486283185840698</v>
      </c>
      <c r="V32">
        <f t="shared" si="1"/>
        <v>33.70241286863272</v>
      </c>
      <c r="W32">
        <f t="shared" si="1"/>
        <v>34.723684210526315</v>
      </c>
      <c r="X32">
        <f t="shared" si="1"/>
        <v>34.268267419962342</v>
      </c>
      <c r="Y32">
        <f t="shared" si="1"/>
        <v>42.81834733893556</v>
      </c>
      <c r="Z32">
        <f t="shared" si="1"/>
        <v>24.249076212471124</v>
      </c>
      <c r="AA32">
        <f t="shared" si="1"/>
        <v>43.75050335570468</v>
      </c>
      <c r="AB32">
        <f t="shared" si="1"/>
        <v>31.887356321839064</v>
      </c>
      <c r="AC32">
        <f t="shared" si="1"/>
        <v>71.09019607843139</v>
      </c>
      <c r="AD32">
        <f t="shared" si="1"/>
        <v>27.199689440993801</v>
      </c>
      <c r="AE32">
        <f t="shared" si="1"/>
        <v>40.480923076923062</v>
      </c>
      <c r="AF32">
        <f t="shared" si="1"/>
        <v>25.089230769230753</v>
      </c>
      <c r="AG32">
        <f t="shared" si="1"/>
        <v>38.058836206896551</v>
      </c>
    </row>
    <row r="33" spans="1:33" x14ac:dyDescent="0.3">
      <c r="A33">
        <f t="shared" si="2"/>
        <v>53.589137380191701</v>
      </c>
      <c r="B33">
        <f t="shared" si="0"/>
        <v>100.95457227138641</v>
      </c>
      <c r="C33">
        <f t="shared" si="0"/>
        <v>63.050841121495331</v>
      </c>
      <c r="D33">
        <f t="shared" si="0"/>
        <v>64.120353982300884</v>
      </c>
      <c r="E33">
        <f t="shared" si="0"/>
        <v>56.961930294906146</v>
      </c>
      <c r="F33">
        <f t="shared" si="0"/>
        <v>77.350464396284806</v>
      </c>
      <c r="G33">
        <f t="shared" si="0"/>
        <v>50.001506591337098</v>
      </c>
      <c r="H33">
        <f t="shared" si="0"/>
        <v>63.542857142857152</v>
      </c>
      <c r="I33">
        <f t="shared" si="0"/>
        <v>18.554272517321014</v>
      </c>
      <c r="J33">
        <f t="shared" si="0"/>
        <v>92.240939597315446</v>
      </c>
      <c r="K33">
        <f t="shared" si="0"/>
        <v>62.221149425287336</v>
      </c>
      <c r="L33">
        <f t="shared" si="0"/>
        <v>48.977030812324912</v>
      </c>
      <c r="M33">
        <f t="shared" si="0"/>
        <v>26.907246376811592</v>
      </c>
      <c r="N33">
        <f t="shared" si="0"/>
        <v>57.531076923076917</v>
      </c>
      <c r="O33">
        <f t="shared" si="0"/>
        <v>57.334065934065919</v>
      </c>
      <c r="P33">
        <f t="shared" si="0"/>
        <v>60.411206896551711</v>
      </c>
      <c r="Q33" s="63"/>
      <c r="R33">
        <f t="shared" si="3"/>
        <v>29.783226837060692</v>
      </c>
      <c r="S33">
        <f t="shared" si="1"/>
        <v>52.532743362831873</v>
      </c>
      <c r="T33">
        <f t="shared" si="1"/>
        <v>31.487757009345788</v>
      </c>
      <c r="U33">
        <f t="shared" si="1"/>
        <v>61.848967551622437</v>
      </c>
      <c r="V33">
        <f t="shared" si="1"/>
        <v>62.652278820375351</v>
      </c>
      <c r="W33">
        <f t="shared" si="1"/>
        <v>39.250619195046454</v>
      </c>
      <c r="X33">
        <f t="shared" si="1"/>
        <v>20.156873822975527</v>
      </c>
      <c r="Y33">
        <f t="shared" si="1"/>
        <v>47.78655462184873</v>
      </c>
      <c r="Z33">
        <f t="shared" si="1"/>
        <v>29.691685912240178</v>
      </c>
      <c r="AA33">
        <f t="shared" si="1"/>
        <v>42.882718120805379</v>
      </c>
      <c r="AB33">
        <f t="shared" si="1"/>
        <v>25.270000000000017</v>
      </c>
      <c r="AC33">
        <f t="shared" si="1"/>
        <v>75.09047619047621</v>
      </c>
      <c r="AD33">
        <f t="shared" si="1"/>
        <v>17.903623188405795</v>
      </c>
      <c r="AE33">
        <f t="shared" si="1"/>
        <v>33.63107692307694</v>
      </c>
      <c r="AF33">
        <f t="shared" si="1"/>
        <v>24.693956043956049</v>
      </c>
      <c r="AG33">
        <f t="shared" si="1"/>
        <v>31.38642241379311</v>
      </c>
    </row>
    <row r="34" spans="1:33" x14ac:dyDescent="0.3">
      <c r="A34">
        <f>((16.72*R16)-(9.16*A16))*5/A$18</f>
        <v>63.476038338658142</v>
      </c>
      <c r="B34">
        <f t="shared" si="0"/>
        <v>110.46489675516221</v>
      </c>
      <c r="C34">
        <f t="shared" si="0"/>
        <v>70.506542056074736</v>
      </c>
      <c r="D34">
        <f t="shared" si="0"/>
        <v>53.758702064896738</v>
      </c>
      <c r="E34">
        <f t="shared" si="0"/>
        <v>71.335656836461112</v>
      </c>
      <c r="F34">
        <f t="shared" si="0"/>
        <v>71.719504643962836</v>
      </c>
      <c r="G34">
        <f t="shared" si="0"/>
        <v>56.063276836158181</v>
      </c>
      <c r="H34">
        <f t="shared" si="0"/>
        <v>72.062745098039215</v>
      </c>
      <c r="I34">
        <f t="shared" si="0"/>
        <v>22.963048498845264</v>
      </c>
      <c r="J34">
        <f t="shared" si="0"/>
        <v>98.832214765100673</v>
      </c>
      <c r="K34">
        <f t="shared" si="0"/>
        <v>65.568275862068973</v>
      </c>
      <c r="L34">
        <f t="shared" si="0"/>
        <v>59.584313725490198</v>
      </c>
      <c r="M34">
        <f t="shared" si="0"/>
        <v>29.247619047619043</v>
      </c>
      <c r="N34">
        <f t="shared" si="0"/>
        <v>61.400615384615378</v>
      </c>
      <c r="O34">
        <f t="shared" si="0"/>
        <v>65.574945054945047</v>
      </c>
      <c r="P34">
        <f t="shared" si="0"/>
        <v>65.368103448275832</v>
      </c>
      <c r="Q34" s="63"/>
      <c r="R34">
        <f t="shared" si="3"/>
        <v>31.503194888178932</v>
      </c>
      <c r="S34">
        <f t="shared" si="1"/>
        <v>53.451622418879076</v>
      </c>
      <c r="T34">
        <f t="shared" si="1"/>
        <v>25.892056074766373</v>
      </c>
      <c r="U34">
        <f t="shared" si="1"/>
        <v>61.387758112094382</v>
      </c>
      <c r="V34">
        <f t="shared" si="1"/>
        <v>33.503887399463828</v>
      </c>
      <c r="W34">
        <f t="shared" si="1"/>
        <v>35.655263157894751</v>
      </c>
      <c r="X34">
        <f t="shared" si="1"/>
        <v>33.841054613935952</v>
      </c>
      <c r="Y34">
        <f t="shared" si="1"/>
        <v>37.566946778711504</v>
      </c>
      <c r="Z34">
        <f t="shared" si="1"/>
        <v>23.907043879907615</v>
      </c>
      <c r="AA34">
        <f t="shared" si="1"/>
        <v>44.51174496644294</v>
      </c>
      <c r="AB34">
        <f t="shared" si="1"/>
        <v>35.691839080459772</v>
      </c>
      <c r="AC34">
        <f t="shared" si="1"/>
        <v>50.795798319327723</v>
      </c>
      <c r="AD34">
        <f t="shared" si="1"/>
        <v>18.013146997929606</v>
      </c>
      <c r="AE34">
        <f t="shared" si="1"/>
        <v>36.777538461538484</v>
      </c>
      <c r="AF34">
        <f t="shared" si="1"/>
        <v>22.890879120879113</v>
      </c>
      <c r="AG34">
        <f t="shared" si="1"/>
        <v>39.026508620689654</v>
      </c>
    </row>
    <row r="35" spans="1:33" x14ac:dyDescent="0.3">
      <c r="A35" s="44" t="s">
        <v>0</v>
      </c>
      <c r="B35" s="44" t="s">
        <v>4</v>
      </c>
      <c r="C35" s="44" t="s">
        <v>8</v>
      </c>
      <c r="D35" s="44" t="s">
        <v>12</v>
      </c>
      <c r="E35" s="44" t="s">
        <v>1</v>
      </c>
      <c r="F35" s="44" t="s">
        <v>5</v>
      </c>
      <c r="G35" s="44" t="s">
        <v>9</v>
      </c>
      <c r="H35" s="44" t="s">
        <v>13</v>
      </c>
      <c r="I35" s="44" t="s">
        <v>2</v>
      </c>
      <c r="J35" s="44" t="s">
        <v>6</v>
      </c>
      <c r="K35" s="44" t="s">
        <v>10</v>
      </c>
      <c r="L35" s="44" t="s">
        <v>14</v>
      </c>
      <c r="M35" s="44" t="s">
        <v>3</v>
      </c>
      <c r="N35" s="44" t="s">
        <v>7</v>
      </c>
      <c r="O35" s="44" t="s">
        <v>11</v>
      </c>
      <c r="P35" s="44" t="s">
        <v>15</v>
      </c>
      <c r="R35" s="44" t="s">
        <v>0</v>
      </c>
      <c r="S35" s="44" t="s">
        <v>4</v>
      </c>
      <c r="T35" s="44" t="s">
        <v>8</v>
      </c>
      <c r="U35" s="44" t="s">
        <v>12</v>
      </c>
      <c r="V35" s="44" t="s">
        <v>1</v>
      </c>
      <c r="W35" s="44" t="s">
        <v>5</v>
      </c>
      <c r="X35" s="44" t="s">
        <v>9</v>
      </c>
      <c r="Y35" s="44" t="s">
        <v>13</v>
      </c>
      <c r="Z35" s="44" t="s">
        <v>2</v>
      </c>
      <c r="AA35" s="44" t="s">
        <v>6</v>
      </c>
      <c r="AB35" s="44" t="s">
        <v>10</v>
      </c>
      <c r="AC35" s="44" t="s">
        <v>14</v>
      </c>
      <c r="AD35" s="44" t="s">
        <v>3</v>
      </c>
      <c r="AE35" s="44" t="s">
        <v>7</v>
      </c>
      <c r="AF35" s="44" t="s">
        <v>11</v>
      </c>
      <c r="AG35" s="44" t="s">
        <v>15</v>
      </c>
    </row>
    <row r="36" spans="1:33" x14ac:dyDescent="0.3">
      <c r="A36" s="10"/>
      <c r="B36" s="55">
        <v>0</v>
      </c>
      <c r="C36" s="55">
        <v>50</v>
      </c>
      <c r="D36" s="55">
        <v>100</v>
      </c>
      <c r="E36" s="55">
        <v>200</v>
      </c>
      <c r="R36" s="10"/>
      <c r="S36" s="55">
        <v>0</v>
      </c>
      <c r="T36" s="55">
        <v>50</v>
      </c>
      <c r="U36" s="55">
        <v>100</v>
      </c>
      <c r="V36" s="55">
        <v>200</v>
      </c>
    </row>
    <row r="37" spans="1:33" x14ac:dyDescent="0.3">
      <c r="A37" s="14" t="s">
        <v>17</v>
      </c>
      <c r="B37" s="56">
        <f>AVERAGE(A21:A34)</f>
        <v>62.845504335919664</v>
      </c>
      <c r="C37" s="56">
        <f>AVERAGE(E21:E34)</f>
        <v>71.282956721562599</v>
      </c>
      <c r="D37" s="56">
        <f>AVERAGE(I21:I34)</f>
        <v>40.341900362916533</v>
      </c>
      <c r="E37" s="56">
        <f>AVERAGE(M21:M34)</f>
        <v>46.525998225377116</v>
      </c>
      <c r="R37" s="14" t="s">
        <v>17</v>
      </c>
      <c r="S37" s="56">
        <f>AVERAGE(R21:R34)</f>
        <v>40.133557736193517</v>
      </c>
      <c r="T37" s="56">
        <f>AVERAGE(V21:V34)</f>
        <v>38.459804672539271</v>
      </c>
      <c r="U37" s="56">
        <f>AVERAGE(Z21:Z34)</f>
        <v>29.862066974595844</v>
      </c>
      <c r="V37" s="56">
        <f>AVERAGE(AD21:AD34)</f>
        <v>29.556166814551908</v>
      </c>
    </row>
    <row r="38" spans="1:33" x14ac:dyDescent="0.3">
      <c r="A38" s="17" t="s">
        <v>18</v>
      </c>
      <c r="B38" s="56">
        <f>AVERAGE(B21:B34)</f>
        <v>92.241592920353966</v>
      </c>
      <c r="C38" s="56">
        <f>AVERAGE(F21:F34)</f>
        <v>94.742193719593075</v>
      </c>
      <c r="D38" s="56">
        <f>AVERAGE(J21:J34)</f>
        <v>74.153499520613622</v>
      </c>
      <c r="E38" s="56">
        <f>AVERAGE(N21:N34)</f>
        <v>48.513538461538438</v>
      </c>
      <c r="R38" s="17" t="s">
        <v>18</v>
      </c>
      <c r="S38" s="56">
        <f>AVERAGE(S21:S34)</f>
        <v>64.865644753476616</v>
      </c>
      <c r="T38" s="56">
        <f>AVERAGE(W21:W34)</f>
        <v>48.836344537815144</v>
      </c>
      <c r="U38" s="56">
        <f>AVERAGE(AA21:AA34)</f>
        <v>45.616826462128479</v>
      </c>
      <c r="V38" s="56">
        <f>AVERAGE(AE21:AE34)</f>
        <v>37.027000000000008</v>
      </c>
    </row>
    <row r="39" spans="1:33" x14ac:dyDescent="0.3">
      <c r="A39" s="14" t="s">
        <v>19</v>
      </c>
      <c r="B39" s="56">
        <f>AVERAGE(C21:C34)</f>
        <v>56.41033377837114</v>
      </c>
      <c r="C39" s="56">
        <f>AVERAGE(G21:G34)</f>
        <v>52.310250201775609</v>
      </c>
      <c r="D39" s="56">
        <f>AVERAGE(K21:K34)</f>
        <v>41.469753694581279</v>
      </c>
      <c r="E39" s="56">
        <f>AVERAGE(O21:O34)</f>
        <v>56.655039246467815</v>
      </c>
      <c r="R39" s="14" t="s">
        <v>19</v>
      </c>
      <c r="S39" s="56">
        <f>AVERAGE(T21:T34)</f>
        <v>41.63046061415222</v>
      </c>
      <c r="T39" s="56">
        <f>AVERAGE(X21:X34)</f>
        <v>32.304196933010495</v>
      </c>
      <c r="U39" s="56">
        <f>AVERAGE(AB21:AB34)</f>
        <v>26.224269293924468</v>
      </c>
      <c r="V39" s="56">
        <f>AVERAGE(AF21:AF34)</f>
        <v>32.525722135007847</v>
      </c>
    </row>
    <row r="40" spans="1:33" x14ac:dyDescent="0.3">
      <c r="A40" s="14" t="s">
        <v>20</v>
      </c>
      <c r="B40" s="56">
        <f>AVERAGE(D21:D34)</f>
        <v>50.513324905183303</v>
      </c>
      <c r="C40" s="56">
        <f>AVERAGE(H21:H34)</f>
        <v>53.068987595038024</v>
      </c>
      <c r="D40" s="56">
        <f>AVERAGE(L21:L34)</f>
        <v>58.88163265306121</v>
      </c>
      <c r="E40" s="56">
        <f>AVERAGE(P21:P34)</f>
        <v>41.124507389162552</v>
      </c>
      <c r="R40" s="14" t="s">
        <v>20</v>
      </c>
      <c r="S40" s="56">
        <f>AVERAGE(U21:U34)</f>
        <v>56.052305099030761</v>
      </c>
      <c r="T40" s="56">
        <f>AVERAGE(Y21:Y34)</f>
        <v>42.453241296518613</v>
      </c>
      <c r="U40" s="56">
        <f>AVERAGE(AC21:AC34)</f>
        <v>52.350520208083239</v>
      </c>
      <c r="V40" s="56">
        <f>AVERAGE(AG21:AG34)</f>
        <v>47.139747536945819</v>
      </c>
    </row>
    <row r="41" spans="1:33" x14ac:dyDescent="0.3">
      <c r="B41" s="57">
        <f>STDEV(A21:A34)</f>
        <v>8.8342936631154618</v>
      </c>
      <c r="C41" s="57">
        <f>STDEV(E21:E34)</f>
        <v>6.8746363970928925</v>
      </c>
      <c r="D41" s="57">
        <f>STDEV(I21:I34)</f>
        <v>18.314802030320692</v>
      </c>
      <c r="E41" s="57">
        <f>STDEV(M21:M34)</f>
        <v>17.609066461820852</v>
      </c>
      <c r="S41" s="57">
        <f>STDEV(R21:R34)</f>
        <v>11.296855372858582</v>
      </c>
      <c r="T41" s="57">
        <f>STDEV(V21:V34)</f>
        <v>8.2759839030709195</v>
      </c>
      <c r="U41" s="57">
        <f>STDEV(Z21:Z34)</f>
        <v>4.1718183676342866</v>
      </c>
      <c r="V41" s="57">
        <f>STDEV(AD21:AD34)</f>
        <v>12.984826039717081</v>
      </c>
    </row>
    <row r="42" spans="1:33" x14ac:dyDescent="0.3">
      <c r="B42" s="57">
        <f>STDEV(B21:B34)</f>
        <v>17.925533376147676</v>
      </c>
      <c r="C42" s="57">
        <f>STDEV(F21:F34)</f>
        <v>18.436122293328058</v>
      </c>
      <c r="D42" s="57">
        <f>STDEV(J21:J34)</f>
        <v>20.679576734516257</v>
      </c>
      <c r="E42" s="57">
        <f>STDEV(N21:N34)</f>
        <v>10.436134347639747</v>
      </c>
      <c r="S42" s="57">
        <f>STDEV(S21:S34)</f>
        <v>17.868269471837262</v>
      </c>
      <c r="T42" s="57">
        <f>STDEV(W21:W34)</f>
        <v>10.951096424708231</v>
      </c>
      <c r="U42" s="57">
        <f>STDEV(AA21:AA34)</f>
        <v>2.8912637737334714</v>
      </c>
      <c r="V42" s="57">
        <f>STDEV(AE21:AE34)</f>
        <v>4.3053542322424736</v>
      </c>
    </row>
    <row r="43" spans="1:33" x14ac:dyDescent="0.3">
      <c r="B43" s="57">
        <f>STDEV(C21:C34)</f>
        <v>6.9479267258243986</v>
      </c>
      <c r="C43" s="57">
        <f>STDEV(G21:G34)</f>
        <v>6.6760641889518126</v>
      </c>
      <c r="D43" s="57">
        <f>STDEV(K21:K34)</f>
        <v>21.517467747211768</v>
      </c>
      <c r="E43" s="57">
        <f>STDEV(O21:O34)</f>
        <v>8.0873203892101877</v>
      </c>
      <c r="S43" s="57">
        <f>STDEV(T21:T34)</f>
        <v>10.337555790985483</v>
      </c>
      <c r="T43" s="57">
        <f>STDEV(X21:X34)</f>
        <v>9.2028108863826219</v>
      </c>
      <c r="U43" s="57">
        <f>STDEV(AB21:AB34)</f>
        <v>7.799039328618429</v>
      </c>
      <c r="V43" s="57">
        <f>STDEV(AF21:AF34)</f>
        <v>12.18318132710627</v>
      </c>
    </row>
    <row r="44" spans="1:33" x14ac:dyDescent="0.3">
      <c r="B44" s="57">
        <f>STDEV(D21:D34)</f>
        <v>11.169372211085893</v>
      </c>
      <c r="C44" s="57">
        <f>STDEV(H21:H34)</f>
        <v>14.216093241204433</v>
      </c>
      <c r="D44" s="57">
        <f>STDEV(L21:L34)</f>
        <v>10.074482959429018</v>
      </c>
      <c r="E44" s="57">
        <f>STDEV(P21:P34)</f>
        <v>15.715624934024719</v>
      </c>
      <c r="S44" s="57">
        <f>STDEV(U21:U34)</f>
        <v>14.915480587134825</v>
      </c>
      <c r="T44" s="57">
        <f>STDEV(Y21:Y34)</f>
        <v>3.8483089766012051</v>
      </c>
      <c r="U44" s="57">
        <f>STDEV(AC21:AC34)</f>
        <v>15.171586220055428</v>
      </c>
      <c r="V44" s="57">
        <f>STDEV(AG21:AG34)</f>
        <v>8.5731688219686148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4886-D93F-4A94-97FD-7E52B27D8A1D}">
  <dimension ref="A1:AJ29"/>
  <sheetViews>
    <sheetView zoomScale="40" zoomScaleNormal="40" workbookViewId="0">
      <selection activeCell="AM25" sqref="AM25:AM26"/>
    </sheetView>
  </sheetViews>
  <sheetFormatPr defaultRowHeight="14.4" x14ac:dyDescent="0.3"/>
  <sheetData>
    <row r="1" spans="1:36" x14ac:dyDescent="0.3">
      <c r="B1" s="169" t="s">
        <v>195</v>
      </c>
      <c r="C1" s="169"/>
      <c r="D1" s="169"/>
      <c r="E1" s="169"/>
    </row>
    <row r="3" spans="1:36" x14ac:dyDescent="0.3">
      <c r="A3" s="1" t="s">
        <v>31</v>
      </c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S3" s="9" t="s">
        <v>32</v>
      </c>
      <c r="T3" s="5" t="s">
        <v>0</v>
      </c>
      <c r="U3" s="5" t="s">
        <v>1</v>
      </c>
      <c r="V3" s="5" t="s">
        <v>2</v>
      </c>
      <c r="W3" s="5" t="s">
        <v>3</v>
      </c>
      <c r="X3" s="6" t="s">
        <v>4</v>
      </c>
      <c r="Y3" s="6" t="s">
        <v>5</v>
      </c>
      <c r="Z3" s="6" t="s">
        <v>6</v>
      </c>
      <c r="AA3" s="6" t="s">
        <v>7</v>
      </c>
      <c r="AB3" s="7" t="s">
        <v>8</v>
      </c>
      <c r="AC3" s="7" t="s">
        <v>9</v>
      </c>
      <c r="AD3" s="7" t="s">
        <v>10</v>
      </c>
      <c r="AE3" s="7" t="s">
        <v>11</v>
      </c>
      <c r="AF3" s="8" t="s">
        <v>12</v>
      </c>
      <c r="AG3" s="8" t="s">
        <v>13</v>
      </c>
      <c r="AH3" s="8" t="s">
        <v>14</v>
      </c>
      <c r="AI3" s="8" t="s">
        <v>15</v>
      </c>
    </row>
    <row r="4" spans="1:36" x14ac:dyDescent="0.3">
      <c r="A4" s="23" t="s">
        <v>33</v>
      </c>
      <c r="B4" s="23">
        <v>77.367754199999993</v>
      </c>
      <c r="C4" s="23">
        <v>79.058999999999997</v>
      </c>
      <c r="D4" s="23">
        <v>88.615399999999994</v>
      </c>
      <c r="E4" s="23">
        <v>91.958302309999993</v>
      </c>
      <c r="F4" s="23">
        <v>79.325100059999997</v>
      </c>
      <c r="G4" s="23">
        <v>87.012711859999996</v>
      </c>
      <c r="H4" s="23">
        <v>84.345574389999996</v>
      </c>
      <c r="I4" s="23">
        <v>87.952956130000004</v>
      </c>
      <c r="J4" s="23">
        <v>92.823193919999994</v>
      </c>
      <c r="K4" s="23">
        <v>88.220360499999998</v>
      </c>
      <c r="L4" s="23">
        <v>75.226796930000006</v>
      </c>
      <c r="M4" s="23">
        <v>87.824037709999999</v>
      </c>
      <c r="N4" s="23">
        <v>87.487437189999994</v>
      </c>
      <c r="O4" s="23">
        <v>90.344062149999999</v>
      </c>
      <c r="P4" s="23">
        <v>83.976992600000003</v>
      </c>
      <c r="Q4" s="23">
        <v>91.296728970000004</v>
      </c>
      <c r="R4" s="22"/>
      <c r="S4" s="22" t="s">
        <v>33</v>
      </c>
      <c r="T4" s="23">
        <v>38.406614050000002</v>
      </c>
      <c r="U4" s="23">
        <v>61.026600000000002</v>
      </c>
      <c r="V4" s="23">
        <v>80.482407609999996</v>
      </c>
      <c r="W4" s="23">
        <v>72.986500000000007</v>
      </c>
      <c r="X4" s="23">
        <v>70.988235290000006</v>
      </c>
      <c r="Y4" s="23">
        <v>66.768137999999993</v>
      </c>
      <c r="Z4" s="23">
        <v>89.792746109999996</v>
      </c>
      <c r="AA4" s="23">
        <v>73.364485979999998</v>
      </c>
      <c r="AB4" s="23">
        <v>82.397660819999999</v>
      </c>
      <c r="AC4" s="23">
        <v>93.778178539999999</v>
      </c>
      <c r="AD4" s="23">
        <v>77.568134169999993</v>
      </c>
      <c r="AE4" s="23">
        <v>69.026548669999997</v>
      </c>
      <c r="AF4" s="30">
        <v>88.227684350000004</v>
      </c>
      <c r="AG4" s="30">
        <v>73.71323529</v>
      </c>
      <c r="AH4" s="30">
        <v>77.605321509999996</v>
      </c>
      <c r="AI4" s="30">
        <v>94.239423939999995</v>
      </c>
      <c r="AJ4" s="22"/>
    </row>
    <row r="5" spans="1:36" x14ac:dyDescent="0.3">
      <c r="A5" s="23"/>
      <c r="B5" s="23">
        <v>80.481980030000003</v>
      </c>
      <c r="C5" s="23">
        <v>77.220799999999997</v>
      </c>
      <c r="D5" s="23">
        <v>87.100999999999999</v>
      </c>
      <c r="E5" s="23">
        <v>80.355396150000004</v>
      </c>
      <c r="F5" s="23">
        <v>83.944837100000001</v>
      </c>
      <c r="G5" s="23">
        <v>80.286380289999997</v>
      </c>
      <c r="H5" s="23">
        <v>81.731148840000003</v>
      </c>
      <c r="I5" s="23">
        <v>85.724431820000007</v>
      </c>
      <c r="J5" s="23">
        <v>75.664697189999998</v>
      </c>
      <c r="K5" s="23">
        <v>87.611749680000003</v>
      </c>
      <c r="L5" s="23">
        <v>86.598812550000005</v>
      </c>
      <c r="M5" s="23">
        <v>63.243683779999998</v>
      </c>
      <c r="N5" s="23">
        <v>89.623955429999995</v>
      </c>
      <c r="O5" s="23">
        <v>90.498369819999994</v>
      </c>
      <c r="P5" s="23">
        <v>95.752395750000005</v>
      </c>
      <c r="Q5" s="23">
        <v>85.97348221</v>
      </c>
      <c r="R5" s="22"/>
      <c r="S5" s="22"/>
      <c r="T5" s="23">
        <v>70.901194349999997</v>
      </c>
      <c r="U5" s="23">
        <v>63.089770000000001</v>
      </c>
      <c r="V5" s="23">
        <v>70.009389999999996</v>
      </c>
      <c r="W5" s="23">
        <v>72.492660000000001</v>
      </c>
      <c r="X5" s="23">
        <v>84.690759999999997</v>
      </c>
      <c r="Y5" s="23">
        <v>59.983291559999998</v>
      </c>
      <c r="Z5" s="23">
        <v>72.030966890000002</v>
      </c>
      <c r="AA5" s="23">
        <v>76.903039070000005</v>
      </c>
      <c r="AB5" s="23">
        <v>72.246482290000003</v>
      </c>
      <c r="AC5" s="23">
        <v>80.026809650000004</v>
      </c>
      <c r="AD5" s="23">
        <v>85.74635241</v>
      </c>
      <c r="AE5" s="23">
        <v>60.496380559999999</v>
      </c>
      <c r="AF5" s="30">
        <v>82.176870750000006</v>
      </c>
      <c r="AG5" s="30">
        <v>86.158798279999999</v>
      </c>
      <c r="AH5" s="30">
        <v>81.120331949999994</v>
      </c>
      <c r="AI5" s="30">
        <v>91.492537310000003</v>
      </c>
      <c r="AJ5" s="22"/>
    </row>
    <row r="6" spans="1:36" x14ac:dyDescent="0.3">
      <c r="A6" s="23"/>
      <c r="B6" s="23">
        <v>85.115697310000002</v>
      </c>
      <c r="C6" s="23">
        <v>86.205200000000005</v>
      </c>
      <c r="D6" s="23">
        <v>79.180582000000001</v>
      </c>
      <c r="E6" s="23">
        <v>88.267045449999998</v>
      </c>
      <c r="F6" s="23">
        <v>82.808116499999997</v>
      </c>
      <c r="G6" s="23">
        <v>83.256198350000005</v>
      </c>
      <c r="H6" s="23">
        <v>86.235233690000001</v>
      </c>
      <c r="I6" s="23">
        <v>88.852427370000001</v>
      </c>
      <c r="J6" s="23">
        <v>86.036789299999995</v>
      </c>
      <c r="K6" s="23">
        <v>88.638073739999996</v>
      </c>
      <c r="L6" s="23">
        <v>87.554446999999996</v>
      </c>
      <c r="M6" s="23">
        <v>75.052705549999999</v>
      </c>
      <c r="N6" s="23">
        <v>88.275862070000002</v>
      </c>
      <c r="O6" s="23">
        <v>91.385135140000003</v>
      </c>
      <c r="P6" s="23">
        <v>89.477401130000004</v>
      </c>
      <c r="Q6" s="23">
        <v>86.582278479999999</v>
      </c>
      <c r="R6" s="22"/>
      <c r="S6" s="22"/>
      <c r="T6" s="23">
        <v>77.298379760000003</v>
      </c>
      <c r="U6" s="23">
        <v>82.608000000000004</v>
      </c>
      <c r="V6" s="23">
        <v>83.786500000000004</v>
      </c>
      <c r="W6" s="23">
        <v>70.518367350000005</v>
      </c>
      <c r="X6" s="23">
        <v>78.915270000000007</v>
      </c>
      <c r="Y6" s="23">
        <v>69.861751150000003</v>
      </c>
      <c r="Z6" s="23">
        <v>75.155520999999993</v>
      </c>
      <c r="AA6" s="23">
        <v>70.176005169999996</v>
      </c>
      <c r="AB6" s="23">
        <v>87.646432369999999</v>
      </c>
      <c r="AC6" s="23">
        <v>68.704663210000007</v>
      </c>
      <c r="AD6" s="23">
        <v>64.862298199999998</v>
      </c>
      <c r="AE6" s="23">
        <v>57.257257260000003</v>
      </c>
      <c r="AF6" s="30">
        <v>96.996662959999995</v>
      </c>
      <c r="AG6" s="30">
        <v>76.127819549999998</v>
      </c>
      <c r="AH6" s="30">
        <v>81.951219510000001</v>
      </c>
      <c r="AI6" s="30">
        <v>85.932004689999999</v>
      </c>
      <c r="AJ6" s="22"/>
    </row>
    <row r="7" spans="1:36" x14ac:dyDescent="0.3">
      <c r="A7" s="23"/>
      <c r="B7" s="30">
        <v>82.0685</v>
      </c>
      <c r="C7" s="64">
        <v>82.387</v>
      </c>
      <c r="D7" s="64">
        <v>84.203000000000003</v>
      </c>
      <c r="E7" s="64">
        <v>85.800200000000004</v>
      </c>
      <c r="F7" s="64">
        <v>81.799350000000004</v>
      </c>
      <c r="G7" s="30">
        <v>84.998400000000004</v>
      </c>
      <c r="H7" s="30">
        <v>83.214703999999998</v>
      </c>
      <c r="I7" s="30">
        <v>88.309899999999999</v>
      </c>
      <c r="J7" s="30">
        <v>85.850499999999997</v>
      </c>
      <c r="K7" s="30">
        <v>87.267799999999994</v>
      </c>
      <c r="L7" s="30">
        <v>81.897040000000004</v>
      </c>
      <c r="M7" s="30">
        <v>76.2624</v>
      </c>
      <c r="N7" s="30">
        <v>87.573499999999996</v>
      </c>
      <c r="O7" s="30">
        <v>91.833600000000004</v>
      </c>
      <c r="P7" s="30">
        <v>88.846599999999995</v>
      </c>
      <c r="Q7" s="30">
        <v>88.950800000000001</v>
      </c>
      <c r="R7" s="22"/>
      <c r="S7" s="22"/>
      <c r="T7" s="30">
        <v>61.403100000000002</v>
      </c>
      <c r="U7" s="64">
        <v>80.403400000000005</v>
      </c>
      <c r="V7" s="64">
        <v>79.135599999999997</v>
      </c>
      <c r="W7" s="64">
        <v>71.184799999999996</v>
      </c>
      <c r="X7" s="64">
        <v>75.861400000000003</v>
      </c>
      <c r="Y7" s="30">
        <v>67.627700000000004</v>
      </c>
      <c r="Z7" s="30">
        <v>79.840930999999998</v>
      </c>
      <c r="AA7" s="30">
        <v>74.591200000000001</v>
      </c>
      <c r="AB7" s="64">
        <v>81.874600000000001</v>
      </c>
      <c r="AC7" s="64">
        <v>81.7256</v>
      </c>
      <c r="AD7" s="64">
        <v>77.168899999999994</v>
      </c>
      <c r="AE7" s="64">
        <v>63.1511</v>
      </c>
      <c r="AF7" s="30">
        <v>90.244799999999998</v>
      </c>
      <c r="AG7" s="30">
        <v>79.564599999999999</v>
      </c>
      <c r="AH7" s="30">
        <v>81.336500000000001</v>
      </c>
      <c r="AI7" s="30">
        <v>91.664699999999996</v>
      </c>
      <c r="AJ7" s="22"/>
    </row>
    <row r="8" spans="1:36" x14ac:dyDescent="0.3">
      <c r="A8" s="23"/>
      <c r="B8" s="30">
        <v>79.899000000000001</v>
      </c>
      <c r="C8" s="64">
        <v>80.207999999999998</v>
      </c>
      <c r="D8" s="64">
        <v>86.070300000000003</v>
      </c>
      <c r="E8" s="64">
        <v>87.9602</v>
      </c>
      <c r="F8" s="64">
        <v>80.963499999999996</v>
      </c>
      <c r="G8" s="30">
        <v>81.978399999999993</v>
      </c>
      <c r="H8" s="30">
        <v>85.005104000000003</v>
      </c>
      <c r="I8" s="30">
        <v>86.770899999999997</v>
      </c>
      <c r="J8" s="30">
        <v>83.832700000000003</v>
      </c>
      <c r="K8" s="30">
        <v>89.045599999999993</v>
      </c>
      <c r="L8" s="30">
        <v>82.999799999999993</v>
      </c>
      <c r="M8" s="30">
        <v>74.4846</v>
      </c>
      <c r="N8" s="30">
        <v>89.351299999999995</v>
      </c>
      <c r="O8" s="30">
        <v>89.631399999999999</v>
      </c>
      <c r="P8" s="30">
        <v>90.624600000000001</v>
      </c>
      <c r="Q8" s="30">
        <v>86.080799999999996</v>
      </c>
      <c r="R8" s="22"/>
      <c r="S8" s="22"/>
      <c r="T8" s="30">
        <v>63.000999999999998</v>
      </c>
      <c r="U8" s="64">
        <v>65.04034</v>
      </c>
      <c r="V8" s="64">
        <v>77.206000000000003</v>
      </c>
      <c r="W8" s="64">
        <v>73.224800000000002</v>
      </c>
      <c r="X8" s="64">
        <v>77.921400000000006</v>
      </c>
      <c r="Y8" s="30">
        <v>63.447699999999998</v>
      </c>
      <c r="Z8" s="30">
        <v>77.949561000000003</v>
      </c>
      <c r="AA8" s="30">
        <v>72.370199999999997</v>
      </c>
      <c r="AB8" s="64">
        <v>79.6524</v>
      </c>
      <c r="AC8" s="64">
        <v>79.946600000000004</v>
      </c>
      <c r="AD8" s="64">
        <v>75.002889999999994</v>
      </c>
      <c r="AE8" s="64">
        <v>61.373010000000001</v>
      </c>
      <c r="AF8" s="30">
        <v>88.022599999999997</v>
      </c>
      <c r="AG8" s="30">
        <v>77.768600000000006</v>
      </c>
      <c r="AH8" s="30">
        <v>79.026600000000002</v>
      </c>
      <c r="AI8" s="30">
        <v>89.443470000000005</v>
      </c>
      <c r="AJ8" s="22"/>
    </row>
    <row r="9" spans="1:36" x14ac:dyDescent="0.3">
      <c r="A9" s="65" t="s">
        <v>34</v>
      </c>
      <c r="B9" s="65">
        <f>AVERAGE(B4:B8)</f>
        <v>80.986586308</v>
      </c>
      <c r="C9" s="65">
        <f t="shared" ref="C9:AI9" si="0">AVERAGE(C4:C8)</f>
        <v>81.016000000000005</v>
      </c>
      <c r="D9" s="65">
        <f t="shared" si="0"/>
        <v>85.034056399999983</v>
      </c>
      <c r="E9" s="65">
        <f t="shared" si="0"/>
        <v>86.868228782000003</v>
      </c>
      <c r="F9" s="65">
        <f t="shared" si="0"/>
        <v>81.76818073199999</v>
      </c>
      <c r="G9" s="65">
        <f t="shared" si="0"/>
        <v>83.506418099999991</v>
      </c>
      <c r="H9" s="65">
        <f t="shared" si="0"/>
        <v>84.106352983999997</v>
      </c>
      <c r="I9" s="65">
        <f t="shared" si="0"/>
        <v>87.522123063999999</v>
      </c>
      <c r="J9" s="65">
        <f t="shared" si="0"/>
        <v>84.841576081999989</v>
      </c>
      <c r="K9" s="65">
        <f t="shared" si="0"/>
        <v>88.156716783999997</v>
      </c>
      <c r="L9" s="65">
        <f t="shared" si="0"/>
        <v>82.855379295999995</v>
      </c>
      <c r="M9" s="65">
        <f t="shared" si="0"/>
        <v>75.373485407999993</v>
      </c>
      <c r="N9" s="65">
        <f t="shared" si="0"/>
        <v>88.462410938000005</v>
      </c>
      <c r="O9" s="65">
        <f t="shared" si="0"/>
        <v>90.738513421999997</v>
      </c>
      <c r="P9" s="65">
        <f t="shared" si="0"/>
        <v>89.735597895999987</v>
      </c>
      <c r="Q9" s="65">
        <f t="shared" si="0"/>
        <v>87.776817932</v>
      </c>
      <c r="S9" s="65" t="s">
        <v>34</v>
      </c>
      <c r="T9" s="65">
        <f t="shared" si="0"/>
        <v>62.202057631999992</v>
      </c>
      <c r="U9" s="65">
        <f t="shared" si="0"/>
        <v>70.433622000000014</v>
      </c>
      <c r="V9" s="65">
        <f t="shared" si="0"/>
        <v>78.123979521999999</v>
      </c>
      <c r="W9" s="65">
        <f t="shared" si="0"/>
        <v>72.081425470000013</v>
      </c>
      <c r="X9" s="65">
        <f t="shared" si="0"/>
        <v>77.675413058000004</v>
      </c>
      <c r="Y9" s="65">
        <f t="shared" si="0"/>
        <v>65.537716141999994</v>
      </c>
      <c r="Z9" s="65">
        <f t="shared" si="0"/>
        <v>78.953945199999993</v>
      </c>
      <c r="AA9" s="65">
        <f t="shared" si="0"/>
        <v>73.480986044000005</v>
      </c>
      <c r="AB9" s="65">
        <f t="shared" si="0"/>
        <v>80.763515096000006</v>
      </c>
      <c r="AC9" s="65">
        <f t="shared" si="0"/>
        <v>80.836370280000011</v>
      </c>
      <c r="AD9" s="65">
        <f t="shared" si="0"/>
        <v>76.069714955999999</v>
      </c>
      <c r="AE9" s="65">
        <f t="shared" si="0"/>
        <v>62.260859298</v>
      </c>
      <c r="AF9" s="65">
        <f t="shared" si="0"/>
        <v>89.133723612000011</v>
      </c>
      <c r="AG9" s="65">
        <f t="shared" si="0"/>
        <v>78.666610624</v>
      </c>
      <c r="AH9" s="65">
        <f t="shared" si="0"/>
        <v>80.207994593999999</v>
      </c>
      <c r="AI9" s="65">
        <f t="shared" si="0"/>
        <v>90.554427187999991</v>
      </c>
    </row>
    <row r="10" spans="1:36" x14ac:dyDescent="0.3">
      <c r="A10" s="34" t="s">
        <v>16</v>
      </c>
      <c r="B10" s="34">
        <f>STDEV(B4:B8)</f>
        <v>2.8615342127437677</v>
      </c>
      <c r="C10" s="34">
        <f t="shared" ref="C10:AI10" si="1">STDEV(C4:C8)</f>
        <v>3.4530310482241573</v>
      </c>
      <c r="D10" s="34">
        <f t="shared" si="1"/>
        <v>3.6443756638421325</v>
      </c>
      <c r="E10" s="34">
        <f t="shared" si="1"/>
        <v>4.2607397275498338</v>
      </c>
      <c r="F10" s="34">
        <f t="shared" si="1"/>
        <v>1.7632657995563519</v>
      </c>
      <c r="G10" s="34">
        <f t="shared" si="1"/>
        <v>2.6118096531136143</v>
      </c>
      <c r="H10" s="34">
        <f t="shared" si="1"/>
        <v>1.7200106080030229</v>
      </c>
      <c r="I10" s="34">
        <f t="shared" si="1"/>
        <v>1.2621359949362083</v>
      </c>
      <c r="J10" s="34">
        <f t="shared" si="1"/>
        <v>6.1519432411218844</v>
      </c>
      <c r="K10" s="34">
        <f t="shared" si="1"/>
        <v>0.72681335408091841</v>
      </c>
      <c r="L10" s="34">
        <f t="shared" si="1"/>
        <v>4.8792691633782761</v>
      </c>
      <c r="M10" s="34">
        <f t="shared" si="1"/>
        <v>8.7153818949199735</v>
      </c>
      <c r="N10" s="34">
        <f t="shared" si="1"/>
        <v>0.98929852882940039</v>
      </c>
      <c r="O10" s="34">
        <f t="shared" si="1"/>
        <v>0.87411314259676098</v>
      </c>
      <c r="P10" s="34">
        <f t="shared" si="1"/>
        <v>4.2133923073041757</v>
      </c>
      <c r="Q10" s="34">
        <f t="shared" si="1"/>
        <v>2.3088649086570179</v>
      </c>
      <c r="R10" s="34"/>
      <c r="S10" s="34"/>
      <c r="T10" s="34">
        <f t="shared" si="1"/>
        <v>14.756978848159141</v>
      </c>
      <c r="U10" s="34">
        <f t="shared" si="1"/>
        <v>10.236255039003154</v>
      </c>
      <c r="V10" s="34">
        <f t="shared" si="1"/>
        <v>5.1317381732437708</v>
      </c>
      <c r="W10" s="34">
        <f t="shared" si="1"/>
        <v>1.1771434682444644</v>
      </c>
      <c r="X10" s="34">
        <f t="shared" si="1"/>
        <v>4.9704586660668628</v>
      </c>
      <c r="Y10" s="34">
        <f t="shared" si="1"/>
        <v>3.8664922454564938</v>
      </c>
      <c r="Z10" s="34">
        <f t="shared" si="1"/>
        <v>6.7385234228483641</v>
      </c>
      <c r="AA10" s="34">
        <f t="shared" si="1"/>
        <v>2.5056605126600835</v>
      </c>
      <c r="AB10" s="34">
        <f t="shared" si="1"/>
        <v>5.5913754275430971</v>
      </c>
      <c r="AC10" s="34">
        <f t="shared" si="1"/>
        <v>8.9009343123438533</v>
      </c>
      <c r="AD10" s="34">
        <f t="shared" si="1"/>
        <v>7.4805595737786765</v>
      </c>
      <c r="AE10" s="34">
        <f t="shared" si="1"/>
        <v>4.344674214868764</v>
      </c>
      <c r="AF10" s="34">
        <f t="shared" si="1"/>
        <v>5.3271383147813198</v>
      </c>
      <c r="AG10" s="34">
        <f t="shared" si="1"/>
        <v>4.7097524136053632</v>
      </c>
      <c r="AH10" s="34">
        <f t="shared" si="1"/>
        <v>1.8244394604369591</v>
      </c>
      <c r="AI10" s="34">
        <f t="shared" si="1"/>
        <v>3.0940658123212725</v>
      </c>
    </row>
    <row r="11" spans="1:36" x14ac:dyDescent="0.3">
      <c r="A11" s="34"/>
      <c r="B11" s="31"/>
      <c r="C11" s="34"/>
      <c r="D11" s="34"/>
      <c r="E11" s="60"/>
      <c r="F11" s="31"/>
      <c r="G11" s="34"/>
    </row>
    <row r="12" spans="1:36" x14ac:dyDescent="0.3">
      <c r="A12" s="34"/>
      <c r="B12" s="31"/>
      <c r="C12" s="34"/>
      <c r="D12" s="34"/>
      <c r="E12" s="31"/>
      <c r="F12" s="31"/>
      <c r="G12" s="34"/>
      <c r="S12" t="s">
        <v>35</v>
      </c>
      <c r="U12">
        <v>0</v>
      </c>
      <c r="V12">
        <v>50</v>
      </c>
      <c r="W12">
        <v>100</v>
      </c>
      <c r="X12">
        <v>200</v>
      </c>
    </row>
    <row r="13" spans="1:36" x14ac:dyDescent="0.3">
      <c r="A13" s="34"/>
      <c r="B13" s="31"/>
      <c r="C13" s="34" t="s">
        <v>35</v>
      </c>
      <c r="D13" s="34"/>
      <c r="E13" s="35">
        <v>0</v>
      </c>
      <c r="F13" s="31">
        <v>50</v>
      </c>
      <c r="G13" s="34">
        <v>100</v>
      </c>
      <c r="H13">
        <v>200</v>
      </c>
      <c r="S13" t="s">
        <v>36</v>
      </c>
      <c r="T13" t="s">
        <v>17</v>
      </c>
      <c r="U13">
        <v>62.202057631999992</v>
      </c>
      <c r="V13">
        <v>70.433622000000014</v>
      </c>
      <c r="W13">
        <v>78.123979521999999</v>
      </c>
      <c r="X13">
        <v>72.081425470000013</v>
      </c>
    </row>
    <row r="14" spans="1:36" x14ac:dyDescent="0.3">
      <c r="A14" s="34"/>
      <c r="B14" s="31"/>
      <c r="C14" s="34" t="s">
        <v>37</v>
      </c>
      <c r="D14" s="34" t="s">
        <v>17</v>
      </c>
      <c r="E14" s="31">
        <v>80.986586308</v>
      </c>
      <c r="F14" s="31">
        <v>81.016000000000005</v>
      </c>
      <c r="G14" s="34">
        <v>85.034056399999983</v>
      </c>
      <c r="H14">
        <v>86.86</v>
      </c>
      <c r="T14" t="s">
        <v>18</v>
      </c>
      <c r="U14">
        <v>77.675413058000004</v>
      </c>
      <c r="V14">
        <v>65.537716141999994</v>
      </c>
      <c r="W14">
        <v>78.953945199999993</v>
      </c>
      <c r="X14">
        <v>73.480986044000005</v>
      </c>
    </row>
    <row r="15" spans="1:36" x14ac:dyDescent="0.3">
      <c r="A15" s="34"/>
      <c r="B15" s="31"/>
      <c r="C15" s="34"/>
      <c r="D15" s="34" t="s">
        <v>18</v>
      </c>
      <c r="E15" s="31">
        <v>81.76818073199999</v>
      </c>
      <c r="F15" s="31">
        <v>83.506418099999991</v>
      </c>
      <c r="G15" s="34">
        <v>84.106352983999997</v>
      </c>
      <c r="H15">
        <v>87.522123063999999</v>
      </c>
      <c r="T15" t="s">
        <v>19</v>
      </c>
      <c r="U15">
        <v>80.763515096000006</v>
      </c>
      <c r="V15">
        <v>80.836370280000011</v>
      </c>
      <c r="W15">
        <v>76.069714955999999</v>
      </c>
      <c r="X15">
        <v>62.260859298</v>
      </c>
    </row>
    <row r="16" spans="1:36" x14ac:dyDescent="0.3">
      <c r="A16" s="34"/>
      <c r="B16" s="31"/>
      <c r="C16" s="34"/>
      <c r="D16" s="34" t="s">
        <v>19</v>
      </c>
      <c r="E16" s="31">
        <v>84.841576081999989</v>
      </c>
      <c r="F16" s="31">
        <v>88.156716783999997</v>
      </c>
      <c r="G16" s="34">
        <v>82.855379295999995</v>
      </c>
      <c r="H16">
        <v>75.373485407999993</v>
      </c>
      <c r="T16" t="s">
        <v>20</v>
      </c>
      <c r="U16">
        <v>89.133723612000011</v>
      </c>
      <c r="V16">
        <v>78.666610624</v>
      </c>
      <c r="W16">
        <v>80.207994593999999</v>
      </c>
      <c r="X16">
        <v>90.554427187999991</v>
      </c>
    </row>
    <row r="17" spans="1:24" x14ac:dyDescent="0.3">
      <c r="A17" s="34"/>
      <c r="B17" s="31"/>
      <c r="C17" s="34"/>
      <c r="D17" s="34" t="s">
        <v>20</v>
      </c>
      <c r="E17" s="31">
        <v>88.462410938000005</v>
      </c>
      <c r="F17" s="31">
        <v>90.738513421999997</v>
      </c>
      <c r="G17" s="34">
        <v>89.735597895999987</v>
      </c>
      <c r="H17">
        <v>87.776817932</v>
      </c>
      <c r="S17" t="s">
        <v>16</v>
      </c>
      <c r="U17">
        <v>14.756978848159141</v>
      </c>
      <c r="V17">
        <v>10.236255039003154</v>
      </c>
      <c r="W17">
        <v>5.1317381732437708</v>
      </c>
      <c r="X17">
        <v>1.1771434682444644</v>
      </c>
    </row>
    <row r="18" spans="1:24" x14ac:dyDescent="0.3">
      <c r="A18" s="34"/>
      <c r="B18" s="31"/>
      <c r="C18" s="34" t="s">
        <v>16</v>
      </c>
      <c r="D18" s="34"/>
      <c r="E18" s="31">
        <v>2.8615342127437677</v>
      </c>
      <c r="F18" s="31">
        <v>3.4530310482241573</v>
      </c>
      <c r="G18" s="34">
        <v>3.6443756638421325</v>
      </c>
      <c r="H18">
        <v>4.2607397275498338</v>
      </c>
      <c r="U18">
        <v>4.9704586660668628</v>
      </c>
      <c r="V18">
        <v>3.8664922454564938</v>
      </c>
      <c r="W18">
        <v>9.4824000000000002</v>
      </c>
      <c r="X18">
        <v>2.5056605126600835</v>
      </c>
    </row>
    <row r="19" spans="1:24" x14ac:dyDescent="0.3">
      <c r="A19" s="34"/>
      <c r="B19" s="31"/>
      <c r="C19" s="34"/>
      <c r="D19" s="34"/>
      <c r="E19" s="31">
        <v>1.7632657995563519</v>
      </c>
      <c r="F19" s="31">
        <v>2.6118096531136143</v>
      </c>
      <c r="G19" s="34">
        <v>1.7200106080030229</v>
      </c>
      <c r="H19">
        <v>1.2621359949362083</v>
      </c>
      <c r="U19">
        <v>5.5913754275430971</v>
      </c>
      <c r="V19">
        <v>8.9009343123438533</v>
      </c>
      <c r="W19">
        <v>7.4805595737786765</v>
      </c>
      <c r="X19">
        <v>4.344674214868764</v>
      </c>
    </row>
    <row r="20" spans="1:24" x14ac:dyDescent="0.3">
      <c r="A20" s="34"/>
      <c r="B20" s="31"/>
      <c r="C20" s="34"/>
      <c r="D20" s="34"/>
      <c r="E20" s="31">
        <v>6.1519432411218844</v>
      </c>
      <c r="F20" s="31">
        <v>0.72681335408091841</v>
      </c>
      <c r="G20" s="34">
        <v>4.8792691633782761</v>
      </c>
      <c r="H20">
        <v>8.7153818949199735</v>
      </c>
      <c r="U20">
        <v>5.3271383147813198</v>
      </c>
      <c r="V20">
        <v>4.7097524136053632</v>
      </c>
      <c r="W20">
        <v>1.8244394604369591</v>
      </c>
      <c r="X20">
        <v>3.0940658123212725</v>
      </c>
    </row>
    <row r="21" spans="1:24" x14ac:dyDescent="0.3">
      <c r="A21" s="34"/>
      <c r="B21" s="31"/>
      <c r="C21" s="34"/>
      <c r="D21" s="34"/>
      <c r="E21" s="31">
        <v>0.98929852882940039</v>
      </c>
      <c r="F21" s="31">
        <v>0.87411314259676098</v>
      </c>
      <c r="G21" s="34">
        <v>4.2133923073041757</v>
      </c>
      <c r="H21">
        <v>2.3088649086570179</v>
      </c>
    </row>
    <row r="22" spans="1:24" x14ac:dyDescent="0.3">
      <c r="A22" s="34"/>
      <c r="B22" s="31"/>
      <c r="C22" s="34"/>
      <c r="D22" s="34"/>
      <c r="E22" s="34"/>
      <c r="F22" s="31"/>
      <c r="G22" s="34"/>
    </row>
    <row r="23" spans="1:24" x14ac:dyDescent="0.3">
      <c r="A23" s="34"/>
      <c r="B23" s="31"/>
      <c r="C23" s="34"/>
      <c r="D23" s="34"/>
      <c r="E23" s="34"/>
      <c r="F23" s="31"/>
      <c r="G23" s="34"/>
    </row>
    <row r="24" spans="1:24" x14ac:dyDescent="0.3">
      <c r="A24" s="34"/>
      <c r="B24" s="31"/>
      <c r="C24" s="34"/>
      <c r="D24" s="34"/>
      <c r="E24" s="34"/>
      <c r="F24" s="31"/>
      <c r="G24" s="34"/>
    </row>
    <row r="25" spans="1:24" x14ac:dyDescent="0.3">
      <c r="A25" s="34"/>
      <c r="B25" s="31"/>
      <c r="C25" s="34"/>
      <c r="D25" s="34"/>
      <c r="E25" s="34"/>
      <c r="F25" s="31"/>
      <c r="G25" s="34"/>
    </row>
    <row r="26" spans="1:24" x14ac:dyDescent="0.3">
      <c r="A26" s="34"/>
      <c r="B26" s="31"/>
      <c r="C26" s="34"/>
      <c r="D26" s="34"/>
      <c r="E26" s="34"/>
      <c r="F26" s="31"/>
      <c r="G26" s="34"/>
    </row>
    <row r="27" spans="1:24" x14ac:dyDescent="0.3">
      <c r="A27" s="34"/>
      <c r="B27" s="31"/>
      <c r="C27" s="34"/>
      <c r="D27" s="34"/>
      <c r="E27" s="31"/>
      <c r="F27" s="31"/>
      <c r="G27" s="34"/>
    </row>
    <row r="28" spans="1:24" x14ac:dyDescent="0.3">
      <c r="A28" s="34"/>
      <c r="B28" s="31"/>
      <c r="C28" s="34"/>
      <c r="D28" s="34"/>
      <c r="E28" s="31"/>
      <c r="F28" s="31"/>
      <c r="G28" s="34"/>
    </row>
    <row r="29" spans="1:24" x14ac:dyDescent="0.3">
      <c r="A29" s="34"/>
      <c r="B29" s="31"/>
      <c r="C29" s="34"/>
      <c r="D29" s="34"/>
      <c r="E29" s="34"/>
      <c r="F29" s="31"/>
      <c r="G29" s="3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48A0-8F71-4600-8CBF-EC30CB9A12EE}">
  <dimension ref="A1:AJ98"/>
  <sheetViews>
    <sheetView topLeftCell="A31" zoomScale="40" zoomScaleNormal="40" workbookViewId="0">
      <selection activeCell="C55" sqref="C55:R55"/>
    </sheetView>
  </sheetViews>
  <sheetFormatPr defaultRowHeight="14.4" x14ac:dyDescent="0.3"/>
  <sheetData>
    <row r="1" spans="2:27" x14ac:dyDescent="0.3"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Z1" s="70"/>
    </row>
    <row r="2" spans="2:27" x14ac:dyDescent="0.3">
      <c r="B2" s="68">
        <v>9.6000000000000002E-2</v>
      </c>
      <c r="C2" s="68">
        <v>7.9000000000000001E-2</v>
      </c>
      <c r="D2" s="68">
        <v>6.6000000000000003E-2</v>
      </c>
      <c r="E2" s="68">
        <v>0.1</v>
      </c>
      <c r="F2" s="68">
        <v>5.0999999999999997E-2</v>
      </c>
      <c r="G2" s="68">
        <v>7.8E-2</v>
      </c>
      <c r="H2" s="68">
        <v>9.0999999999999998E-2</v>
      </c>
      <c r="I2" s="68">
        <v>0.13400000000000001</v>
      </c>
      <c r="J2" s="68">
        <v>0.08</v>
      </c>
      <c r="K2" s="68">
        <v>8.3000000000000004E-2</v>
      </c>
      <c r="L2" s="68">
        <v>8.5999999999999993E-2</v>
      </c>
      <c r="M2" s="68">
        <v>0.11899999999999999</v>
      </c>
      <c r="N2" s="68">
        <v>7.0000000000000007E-2</v>
      </c>
      <c r="O2" s="68">
        <v>9.7000000000000003E-2</v>
      </c>
      <c r="P2" s="68">
        <v>9.0999999999999998E-2</v>
      </c>
      <c r="Q2" s="68">
        <v>0.125</v>
      </c>
      <c r="S2" s="67" t="s">
        <v>44</v>
      </c>
      <c r="T2">
        <v>0</v>
      </c>
      <c r="U2" s="68" t="s">
        <v>45</v>
      </c>
      <c r="V2" s="68" t="s">
        <v>46</v>
      </c>
      <c r="W2" s="68" t="s">
        <v>47</v>
      </c>
      <c r="X2" s="68" t="s">
        <v>48</v>
      </c>
      <c r="Y2" s="68" t="s">
        <v>49</v>
      </c>
      <c r="Z2" s="74"/>
      <c r="AA2" s="74"/>
    </row>
    <row r="3" spans="2:27" x14ac:dyDescent="0.3">
      <c r="B3" s="68">
        <v>9.6000000000000002E-2</v>
      </c>
      <c r="C3" s="68">
        <v>5.7000000000000002E-2</v>
      </c>
      <c r="D3" s="68">
        <v>0.111</v>
      </c>
      <c r="E3" s="68">
        <v>0.126</v>
      </c>
      <c r="F3" s="68">
        <v>5.6000000000000001E-2</v>
      </c>
      <c r="G3" s="68">
        <v>6.5000000000000002E-2</v>
      </c>
      <c r="H3" s="68">
        <v>7.6999999999999999E-2</v>
      </c>
      <c r="I3" s="68">
        <v>0.106</v>
      </c>
      <c r="J3" s="68">
        <v>9.1999999999999998E-2</v>
      </c>
      <c r="K3" s="68">
        <v>9.9000000000000005E-2</v>
      </c>
      <c r="L3" s="68">
        <v>9.7000000000000003E-2</v>
      </c>
      <c r="M3" s="68">
        <v>0.13600000000000001</v>
      </c>
      <c r="N3" s="68">
        <v>9.5000000000000001E-2</v>
      </c>
      <c r="O3" s="68">
        <v>6.5000000000000002E-2</v>
      </c>
      <c r="P3" s="68">
        <v>9.2999999999999999E-2</v>
      </c>
      <c r="Q3" s="68">
        <v>0.152</v>
      </c>
      <c r="T3" s="68">
        <v>2.7E-2</v>
      </c>
      <c r="U3" s="68">
        <v>4.8000000000000001E-2</v>
      </c>
      <c r="V3" s="68">
        <v>7.0999999999999994E-2</v>
      </c>
      <c r="W3" s="68">
        <v>0.13200000000000001</v>
      </c>
      <c r="X3" s="68">
        <v>0.221</v>
      </c>
      <c r="Y3" s="68">
        <v>0.41499999999999998</v>
      </c>
      <c r="Z3" s="74"/>
      <c r="AA3" s="74"/>
    </row>
    <row r="4" spans="2:27" x14ac:dyDescent="0.3">
      <c r="B4" s="68">
        <v>6.4000000000000001E-2</v>
      </c>
      <c r="C4" s="68">
        <v>6.6000000000000003E-2</v>
      </c>
      <c r="D4" s="68">
        <v>9.2999999999999999E-2</v>
      </c>
      <c r="E4" s="68">
        <v>9.6000000000000002E-2</v>
      </c>
      <c r="F4" s="68">
        <v>5.6000000000000001E-2</v>
      </c>
      <c r="G4" s="68">
        <v>6.4000000000000001E-2</v>
      </c>
      <c r="H4" s="68">
        <v>7.6999999999999999E-2</v>
      </c>
      <c r="I4" s="68">
        <v>0.115</v>
      </c>
      <c r="J4" s="68">
        <v>9.1999999999999998E-2</v>
      </c>
      <c r="K4" s="68">
        <v>0.10199999999999999</v>
      </c>
      <c r="L4" s="68">
        <v>0.152</v>
      </c>
      <c r="M4" s="68">
        <v>0.11799999999999999</v>
      </c>
      <c r="N4" s="68">
        <v>6.4000000000000001E-2</v>
      </c>
      <c r="O4" s="68">
        <v>9.1999999999999998E-2</v>
      </c>
      <c r="P4" s="68">
        <v>0.1</v>
      </c>
      <c r="Q4" s="68">
        <v>0.15</v>
      </c>
      <c r="T4" s="68">
        <v>2.7E-2</v>
      </c>
      <c r="U4" s="68">
        <v>4.9000000000000002E-2</v>
      </c>
      <c r="V4" s="68">
        <v>6.6000000000000003E-2</v>
      </c>
      <c r="W4" s="68">
        <v>0.108</v>
      </c>
      <c r="X4" s="68">
        <v>0.247</v>
      </c>
      <c r="Y4" s="68">
        <v>0.41799999999999998</v>
      </c>
      <c r="Z4" s="74"/>
      <c r="AA4" s="74"/>
    </row>
    <row r="5" spans="2:27" x14ac:dyDescent="0.3">
      <c r="B5" s="68">
        <v>8.8999999999999996E-2</v>
      </c>
      <c r="C5" s="68">
        <v>6.6000000000000003E-2</v>
      </c>
      <c r="D5" s="68">
        <v>7.8E-2</v>
      </c>
      <c r="E5" s="68">
        <v>9.1999999999999998E-2</v>
      </c>
      <c r="F5" s="68">
        <v>6.7000000000000004E-2</v>
      </c>
      <c r="G5" s="68">
        <v>0.107</v>
      </c>
      <c r="H5" s="68">
        <v>9.0999999999999998E-2</v>
      </c>
      <c r="I5" s="68">
        <v>0.13100000000000001</v>
      </c>
      <c r="J5" s="68">
        <v>0.107</v>
      </c>
      <c r="K5" s="68">
        <v>8.4000000000000005E-2</v>
      </c>
      <c r="L5" s="68">
        <v>9.8000000000000004E-2</v>
      </c>
      <c r="M5" s="68">
        <v>0.124</v>
      </c>
      <c r="N5" s="68">
        <v>6.0999999999999999E-2</v>
      </c>
      <c r="O5" s="68">
        <v>0.105</v>
      </c>
      <c r="P5" s="68">
        <v>0.10100000000000001</v>
      </c>
      <c r="Q5" s="68">
        <v>0.121</v>
      </c>
      <c r="T5" s="68">
        <v>2.5000000000000001E-2</v>
      </c>
      <c r="U5" s="68">
        <v>4.7E-2</v>
      </c>
      <c r="V5" s="68">
        <v>6.7000000000000004E-2</v>
      </c>
      <c r="W5" s="68">
        <v>0.124</v>
      </c>
      <c r="X5" s="68">
        <v>0.222</v>
      </c>
      <c r="Y5" s="68">
        <v>0.41599999999999998</v>
      </c>
      <c r="Z5" s="74"/>
      <c r="AA5" s="74"/>
    </row>
    <row r="6" spans="2:27" x14ac:dyDescent="0.3">
      <c r="B6" s="68">
        <v>8.5999999999999993E-2</v>
      </c>
      <c r="C6" s="68">
        <v>6.5000000000000002E-2</v>
      </c>
      <c r="D6" s="68">
        <v>0.17499999999999999</v>
      </c>
      <c r="E6" s="68">
        <v>0.17100000000000001</v>
      </c>
      <c r="F6" s="68">
        <v>6.0999999999999999E-2</v>
      </c>
      <c r="G6" s="68">
        <v>6.6000000000000003E-2</v>
      </c>
      <c r="H6" s="68">
        <v>7.4999999999999997E-2</v>
      </c>
      <c r="I6" s="68">
        <v>9.9000000000000005E-2</v>
      </c>
      <c r="J6" s="68">
        <v>9.9000000000000005E-2</v>
      </c>
      <c r="K6" s="68">
        <v>9.9000000000000005E-2</v>
      </c>
      <c r="L6" s="68">
        <v>0.111</v>
      </c>
      <c r="M6" s="68">
        <v>0.11600000000000001</v>
      </c>
      <c r="N6" s="68">
        <v>9.5000000000000001E-2</v>
      </c>
      <c r="O6" s="68">
        <v>7.9000000000000001E-2</v>
      </c>
      <c r="P6" s="68">
        <v>0.155</v>
      </c>
      <c r="Q6" s="68">
        <v>0.17699999999999999</v>
      </c>
      <c r="T6" s="68">
        <v>2.7E-2</v>
      </c>
      <c r="U6" s="68">
        <v>5.0999999999999997E-2</v>
      </c>
      <c r="V6" s="68">
        <v>6.9000000000000006E-2</v>
      </c>
      <c r="W6" s="68">
        <v>0.114</v>
      </c>
      <c r="X6" s="68">
        <v>0.34</v>
      </c>
      <c r="Y6" s="68">
        <v>0.41499999999999998</v>
      </c>
      <c r="Z6" s="74"/>
      <c r="AA6" s="74"/>
    </row>
    <row r="7" spans="2:27" x14ac:dyDescent="0.3">
      <c r="B7" s="68">
        <v>7.1999999999999995E-2</v>
      </c>
      <c r="C7" s="68">
        <v>7.6999999999999999E-2</v>
      </c>
      <c r="D7" s="68">
        <v>6.3E-2</v>
      </c>
      <c r="E7" s="68">
        <v>0.106</v>
      </c>
      <c r="F7" s="68">
        <v>0.06</v>
      </c>
      <c r="G7" s="68">
        <v>6.8000000000000005E-2</v>
      </c>
      <c r="H7" s="68">
        <v>7.6999999999999999E-2</v>
      </c>
      <c r="I7" s="68">
        <v>0.123</v>
      </c>
      <c r="J7" s="68">
        <v>9.8000000000000004E-2</v>
      </c>
      <c r="K7" s="68">
        <v>0.10100000000000001</v>
      </c>
      <c r="L7" s="68">
        <v>0.124</v>
      </c>
      <c r="M7" s="68">
        <v>0.11899999999999999</v>
      </c>
      <c r="N7" s="68">
        <v>6.2E-2</v>
      </c>
      <c r="O7" s="68">
        <v>0.106</v>
      </c>
      <c r="P7" s="68">
        <v>0.11799999999999999</v>
      </c>
      <c r="Q7" s="68">
        <v>0.158</v>
      </c>
      <c r="T7" s="68">
        <v>2.9000000000000001E-2</v>
      </c>
      <c r="U7" s="68">
        <v>4.7E-2</v>
      </c>
      <c r="V7" s="68">
        <v>6.7000000000000004E-2</v>
      </c>
      <c r="W7" s="68">
        <v>0.123</v>
      </c>
      <c r="X7" s="68">
        <v>0.22</v>
      </c>
      <c r="Y7" s="68">
        <v>0.41699999999999998</v>
      </c>
      <c r="Z7" s="74"/>
      <c r="AA7" s="74"/>
    </row>
    <row r="8" spans="2:27" x14ac:dyDescent="0.3">
      <c r="B8" s="68">
        <v>6.0999999999999999E-2</v>
      </c>
      <c r="C8" s="68">
        <v>8.2000000000000003E-2</v>
      </c>
      <c r="D8" s="68">
        <v>6.0999999999999999E-2</v>
      </c>
      <c r="E8" s="68">
        <v>9.8000000000000004E-2</v>
      </c>
      <c r="F8" s="68">
        <v>5.1999999999999998E-2</v>
      </c>
      <c r="G8" s="68">
        <v>9.8000000000000004E-2</v>
      </c>
      <c r="H8" s="68">
        <v>9.1999999999999998E-2</v>
      </c>
      <c r="I8" s="68">
        <v>0.161</v>
      </c>
      <c r="J8" s="68">
        <v>9.2999999999999999E-2</v>
      </c>
      <c r="K8" s="68">
        <v>8.6999999999999994E-2</v>
      </c>
      <c r="L8" s="68">
        <v>8.4000000000000005E-2</v>
      </c>
      <c r="M8" s="68">
        <v>0.18099999999999999</v>
      </c>
      <c r="N8" s="68">
        <v>7.6999999999999999E-2</v>
      </c>
      <c r="O8" s="68">
        <v>9.5000000000000001E-2</v>
      </c>
      <c r="P8" s="68">
        <v>9.0999999999999998E-2</v>
      </c>
      <c r="Q8" s="68">
        <v>0.121</v>
      </c>
      <c r="T8" s="68">
        <v>2.5000000000000001E-2</v>
      </c>
      <c r="U8" s="68">
        <v>4.9000000000000002E-2</v>
      </c>
      <c r="V8" s="68">
        <v>6.4000000000000001E-2</v>
      </c>
      <c r="W8" s="68">
        <v>0.11</v>
      </c>
      <c r="X8" s="68">
        <v>0.26900000000000002</v>
      </c>
      <c r="Y8" s="68">
        <v>0.41699999999999998</v>
      </c>
      <c r="Z8" s="74"/>
      <c r="AA8" s="74"/>
    </row>
    <row r="9" spans="2:27" x14ac:dyDescent="0.3">
      <c r="B9" s="68">
        <v>6.4000000000000001E-2</v>
      </c>
      <c r="C9" s="68">
        <v>0.06</v>
      </c>
      <c r="D9" s="68">
        <v>0.11600000000000001</v>
      </c>
      <c r="E9" s="68">
        <v>0.17599999999999999</v>
      </c>
      <c r="F9" s="68">
        <v>5.7000000000000002E-2</v>
      </c>
      <c r="G9" s="68">
        <v>6.4000000000000001E-2</v>
      </c>
      <c r="H9" s="68">
        <v>7.4999999999999997E-2</v>
      </c>
      <c r="I9" s="68">
        <v>0.10199999999999999</v>
      </c>
      <c r="J9" s="68">
        <v>0.109</v>
      </c>
      <c r="K9" s="68">
        <v>9.9000000000000005E-2</v>
      </c>
      <c r="L9" s="68">
        <v>0.13</v>
      </c>
      <c r="M9" s="68">
        <v>0.108</v>
      </c>
      <c r="N9" s="68">
        <v>9.5000000000000001E-2</v>
      </c>
      <c r="O9" s="68">
        <v>6.3E-2</v>
      </c>
      <c r="P9" s="68">
        <v>9.0999999999999998E-2</v>
      </c>
      <c r="Q9" s="68">
        <v>0.17699999999999999</v>
      </c>
      <c r="T9" s="68"/>
      <c r="Z9" s="59"/>
      <c r="AA9" s="59"/>
    </row>
    <row r="10" spans="2:27" x14ac:dyDescent="0.3">
      <c r="B10" s="68">
        <v>6.3E-2</v>
      </c>
      <c r="C10" s="68">
        <v>8.2000000000000003E-2</v>
      </c>
      <c r="D10" s="68">
        <v>9.5000000000000001E-2</v>
      </c>
      <c r="E10" s="68">
        <v>0.10299999999999999</v>
      </c>
      <c r="F10" s="68">
        <v>0.06</v>
      </c>
      <c r="G10" s="68">
        <v>6.4000000000000001E-2</v>
      </c>
      <c r="H10" s="68">
        <v>7.6999999999999999E-2</v>
      </c>
      <c r="I10" s="68">
        <v>0.10100000000000001</v>
      </c>
      <c r="J10" s="68">
        <v>8.8999999999999996E-2</v>
      </c>
      <c r="K10" s="68">
        <v>0.11</v>
      </c>
      <c r="L10" s="68">
        <v>0.14199999999999999</v>
      </c>
      <c r="M10" s="68">
        <v>9.8000000000000004E-2</v>
      </c>
      <c r="N10" s="68">
        <v>7.0000000000000007E-2</v>
      </c>
      <c r="O10" s="68">
        <v>7.8E-2</v>
      </c>
      <c r="P10" s="68">
        <v>0.11899999999999999</v>
      </c>
      <c r="Q10" s="68">
        <v>0.158</v>
      </c>
      <c r="T10" s="68"/>
      <c r="Z10" s="59"/>
      <c r="AA10" s="59"/>
    </row>
    <row r="11" spans="2:27" x14ac:dyDescent="0.3">
      <c r="B11" s="13">
        <f>AVERAGE(M2:M10)</f>
        <v>0.12433333333333335</v>
      </c>
      <c r="C11" s="13">
        <f>AVERAGE(K2:K10)</f>
        <v>9.5999999999999988E-2</v>
      </c>
      <c r="D11" s="13">
        <f>AVERAGE(L2:L10)</f>
        <v>0.11377777777777776</v>
      </c>
      <c r="E11" s="13">
        <f>AVERAGE(J2:J10)</f>
        <v>9.5444444444444429E-2</v>
      </c>
      <c r="F11" s="13">
        <f>AVERAGE(N2:N10)</f>
        <v>7.6555555555555557E-2</v>
      </c>
      <c r="G11" s="13">
        <f>AVERAGE(G2:G10)</f>
        <v>7.4888888888888908E-2</v>
      </c>
      <c r="H11" s="13">
        <f>AVERAGE(H2:H10)</f>
        <v>8.1333333333333313E-2</v>
      </c>
      <c r="I11" s="13">
        <f>AVERAGE(I2:I10)</f>
        <v>0.11911111111111111</v>
      </c>
      <c r="J11" s="13">
        <f>AVERAGE(D2:D10)</f>
        <v>9.5333333333333325E-2</v>
      </c>
      <c r="K11" s="13">
        <f>AVERAGE(B2:B10)</f>
        <v>7.6777777777777764E-2</v>
      </c>
      <c r="L11" s="13">
        <f>AVERAGE(C2:C10)</f>
        <v>7.0444444444444448E-2</v>
      </c>
      <c r="M11" s="13">
        <f>AVERAGE(E2:E10)</f>
        <v>0.11866666666666667</v>
      </c>
      <c r="N11" s="13">
        <f>AVERAGE(O2:O10)</f>
        <v>8.6666666666666656E-2</v>
      </c>
      <c r="O11" s="13">
        <f>AVERAGE(F2:F10)</f>
        <v>5.7777777777777782E-2</v>
      </c>
      <c r="P11" s="13">
        <f>AVERAGE(P2:P10)</f>
        <v>0.10655555555555556</v>
      </c>
      <c r="Q11" s="13">
        <f>AVERAGE(Q2:Q10)</f>
        <v>0.14877777777777779</v>
      </c>
      <c r="T11" s="68"/>
      <c r="Z11" s="59"/>
      <c r="AA11" s="59"/>
    </row>
    <row r="12" spans="2:27" x14ac:dyDescent="0.3">
      <c r="S12" s="13" t="s">
        <v>50</v>
      </c>
      <c r="T12" s="13">
        <f>AVERAGE(T3:T11)</f>
        <v>2.6666666666666668E-2</v>
      </c>
      <c r="U12" s="13">
        <f>AVERAGE(U3:U11)</f>
        <v>4.8499999999999995E-2</v>
      </c>
      <c r="V12" s="13">
        <f>AVERAGE(V3:V11)</f>
        <v>6.7333333333333342E-2</v>
      </c>
      <c r="W12" s="13">
        <f>AVERAGE(W3:W11)</f>
        <v>0.11849999999999999</v>
      </c>
      <c r="X12" s="13">
        <f>AVERAGE(X3:X11)</f>
        <v>0.25316666666666671</v>
      </c>
      <c r="Y12" s="13">
        <f>AVERAGE(Y3:Y11)</f>
        <v>0.41633333333333328</v>
      </c>
      <c r="Z12" s="75"/>
      <c r="AA12" s="75"/>
    </row>
    <row r="13" spans="2:27" x14ac:dyDescent="0.3">
      <c r="B13" s="71" t="s">
        <v>52</v>
      </c>
      <c r="C13" s="71"/>
      <c r="G13" s="68"/>
      <c r="H13" s="68"/>
      <c r="I13" s="68"/>
      <c r="J13" s="68"/>
      <c r="K13" s="68"/>
      <c r="L13" s="68"/>
      <c r="M13" s="69"/>
      <c r="S13" t="s">
        <v>51</v>
      </c>
      <c r="T13" s="68">
        <v>0</v>
      </c>
      <c r="U13">
        <v>1</v>
      </c>
      <c r="V13">
        <v>2</v>
      </c>
      <c r="W13">
        <v>5</v>
      </c>
      <c r="X13">
        <v>10</v>
      </c>
      <c r="Y13">
        <v>20</v>
      </c>
      <c r="Z13" s="59"/>
      <c r="AA13" s="59"/>
    </row>
    <row r="14" spans="2:27" x14ac:dyDescent="0.3">
      <c r="B14">
        <f t="shared" ref="B14:Q22" si="0">50.171*B2-1.4693</f>
        <v>3.3471160000000002</v>
      </c>
      <c r="C14">
        <f t="shared" si="0"/>
        <v>2.4942090000000001</v>
      </c>
      <c r="D14">
        <f t="shared" si="0"/>
        <v>1.8419859999999999</v>
      </c>
      <c r="E14">
        <f t="shared" si="0"/>
        <v>3.5478000000000001</v>
      </c>
      <c r="F14">
        <f t="shared" si="0"/>
        <v>1.0894209999999998</v>
      </c>
      <c r="G14">
        <f t="shared" si="0"/>
        <v>2.4440379999999999</v>
      </c>
      <c r="H14">
        <f t="shared" si="0"/>
        <v>3.0962609999999997</v>
      </c>
      <c r="I14">
        <f t="shared" si="0"/>
        <v>5.2536140000000007</v>
      </c>
      <c r="J14">
        <f t="shared" si="0"/>
        <v>2.5443799999999999</v>
      </c>
      <c r="K14">
        <f t="shared" si="0"/>
        <v>2.694893</v>
      </c>
      <c r="L14">
        <f t="shared" si="0"/>
        <v>2.8454059999999992</v>
      </c>
      <c r="M14">
        <f t="shared" si="0"/>
        <v>4.5010490000000001</v>
      </c>
      <c r="N14">
        <f t="shared" si="0"/>
        <v>2.0426700000000002</v>
      </c>
      <c r="O14">
        <f t="shared" si="0"/>
        <v>3.3972869999999999</v>
      </c>
      <c r="P14">
        <f t="shared" si="0"/>
        <v>3.0962609999999997</v>
      </c>
      <c r="Q14">
        <f t="shared" si="0"/>
        <v>4.8020750000000003</v>
      </c>
      <c r="Z14" s="59"/>
      <c r="AA14" s="59"/>
    </row>
    <row r="15" spans="2:27" x14ac:dyDescent="0.3">
      <c r="B15">
        <f t="shared" si="0"/>
        <v>3.3471160000000002</v>
      </c>
      <c r="C15">
        <f t="shared" si="0"/>
        <v>1.390447</v>
      </c>
      <c r="D15">
        <f t="shared" si="0"/>
        <v>4.0996810000000004</v>
      </c>
      <c r="E15">
        <f t="shared" si="0"/>
        <v>4.8522459999999992</v>
      </c>
      <c r="F15">
        <f t="shared" si="0"/>
        <v>1.3402759999999998</v>
      </c>
      <c r="G15">
        <f t="shared" si="0"/>
        <v>1.7918150000000002</v>
      </c>
      <c r="H15">
        <f t="shared" si="0"/>
        <v>2.3938669999999997</v>
      </c>
      <c r="I15">
        <f t="shared" si="0"/>
        <v>3.8488259999999994</v>
      </c>
      <c r="J15">
        <f t="shared" si="0"/>
        <v>3.1464319999999995</v>
      </c>
      <c r="K15">
        <f t="shared" si="0"/>
        <v>3.4976290000000003</v>
      </c>
      <c r="L15">
        <f t="shared" si="0"/>
        <v>3.3972869999999999</v>
      </c>
      <c r="M15">
        <f t="shared" si="0"/>
        <v>5.3539560000000002</v>
      </c>
      <c r="N15">
        <f t="shared" si="0"/>
        <v>3.2969449999999996</v>
      </c>
      <c r="O15">
        <f t="shared" si="0"/>
        <v>1.7918150000000002</v>
      </c>
      <c r="P15">
        <f t="shared" si="0"/>
        <v>3.1966030000000001</v>
      </c>
      <c r="Q15">
        <f t="shared" si="0"/>
        <v>6.1566919999999996</v>
      </c>
    </row>
    <row r="16" spans="2:27" x14ac:dyDescent="0.3">
      <c r="B16">
        <f t="shared" si="0"/>
        <v>1.741644</v>
      </c>
      <c r="C16">
        <f t="shared" si="0"/>
        <v>1.8419859999999999</v>
      </c>
      <c r="D16">
        <f t="shared" si="0"/>
        <v>3.1966030000000001</v>
      </c>
      <c r="E16">
        <f t="shared" si="0"/>
        <v>3.3471160000000002</v>
      </c>
      <c r="F16">
        <f t="shared" si="0"/>
        <v>1.3402759999999998</v>
      </c>
      <c r="G16">
        <f t="shared" si="0"/>
        <v>1.741644</v>
      </c>
      <c r="H16">
        <f t="shared" si="0"/>
        <v>2.3938669999999997</v>
      </c>
      <c r="I16">
        <f t="shared" si="0"/>
        <v>4.3003649999999993</v>
      </c>
      <c r="J16">
        <f t="shared" si="0"/>
        <v>3.1464319999999995</v>
      </c>
      <c r="K16">
        <f t="shared" si="0"/>
        <v>3.6481419999999996</v>
      </c>
      <c r="L16">
        <f t="shared" si="0"/>
        <v>6.1566919999999996</v>
      </c>
      <c r="M16">
        <f t="shared" si="0"/>
        <v>4.4508779999999994</v>
      </c>
      <c r="N16">
        <f t="shared" si="0"/>
        <v>1.741644</v>
      </c>
      <c r="O16">
        <f t="shared" si="0"/>
        <v>3.1464319999999995</v>
      </c>
      <c r="P16">
        <f t="shared" si="0"/>
        <v>3.5478000000000001</v>
      </c>
      <c r="Q16">
        <f t="shared" si="0"/>
        <v>6.0563500000000001</v>
      </c>
    </row>
    <row r="17" spans="1:17" x14ac:dyDescent="0.3">
      <c r="B17">
        <f t="shared" si="0"/>
        <v>2.9959189999999993</v>
      </c>
      <c r="C17">
        <f t="shared" si="0"/>
        <v>1.8419859999999999</v>
      </c>
      <c r="D17">
        <f t="shared" si="0"/>
        <v>2.4440379999999999</v>
      </c>
      <c r="E17">
        <f t="shared" si="0"/>
        <v>3.1464319999999995</v>
      </c>
      <c r="F17">
        <f t="shared" si="0"/>
        <v>1.8921570000000001</v>
      </c>
      <c r="G17">
        <f t="shared" si="0"/>
        <v>3.898997</v>
      </c>
      <c r="H17">
        <f t="shared" si="0"/>
        <v>3.0962609999999997</v>
      </c>
      <c r="I17">
        <f t="shared" si="0"/>
        <v>5.1031010000000006</v>
      </c>
      <c r="J17">
        <f t="shared" si="0"/>
        <v>3.898997</v>
      </c>
      <c r="K17">
        <f t="shared" si="0"/>
        <v>2.7450639999999997</v>
      </c>
      <c r="L17">
        <f t="shared" si="0"/>
        <v>3.4474579999999997</v>
      </c>
      <c r="M17">
        <f t="shared" si="0"/>
        <v>4.7519039999999997</v>
      </c>
      <c r="N17">
        <f t="shared" si="0"/>
        <v>1.5911309999999999</v>
      </c>
      <c r="O17">
        <f t="shared" si="0"/>
        <v>3.7986549999999997</v>
      </c>
      <c r="P17">
        <f t="shared" si="0"/>
        <v>3.5979709999999998</v>
      </c>
      <c r="Q17">
        <f t="shared" si="0"/>
        <v>4.6013909999999996</v>
      </c>
    </row>
    <row r="18" spans="1:17" x14ac:dyDescent="0.3">
      <c r="B18">
        <f t="shared" si="0"/>
        <v>2.8454059999999992</v>
      </c>
      <c r="C18">
        <f t="shared" si="0"/>
        <v>1.7918150000000002</v>
      </c>
      <c r="D18">
        <f t="shared" si="0"/>
        <v>7.3106249999999982</v>
      </c>
      <c r="E18">
        <f t="shared" si="0"/>
        <v>7.1099409999999992</v>
      </c>
      <c r="F18">
        <f t="shared" si="0"/>
        <v>1.5911309999999999</v>
      </c>
      <c r="G18">
        <f t="shared" si="0"/>
        <v>1.8419859999999999</v>
      </c>
      <c r="H18">
        <f t="shared" si="0"/>
        <v>2.2935249999999998</v>
      </c>
      <c r="I18">
        <f t="shared" si="0"/>
        <v>3.4976290000000003</v>
      </c>
      <c r="J18">
        <f t="shared" si="0"/>
        <v>3.4976290000000003</v>
      </c>
      <c r="K18">
        <f t="shared" si="0"/>
        <v>3.4976290000000003</v>
      </c>
      <c r="L18">
        <f t="shared" si="0"/>
        <v>4.0996810000000004</v>
      </c>
      <c r="M18">
        <f t="shared" si="0"/>
        <v>4.350536</v>
      </c>
      <c r="N18">
        <f t="shared" si="0"/>
        <v>3.2969449999999996</v>
      </c>
      <c r="O18">
        <f t="shared" si="0"/>
        <v>2.4942090000000001</v>
      </c>
      <c r="P18">
        <f t="shared" si="0"/>
        <v>6.3072049999999997</v>
      </c>
      <c r="Q18">
        <f t="shared" si="0"/>
        <v>7.4109669999999994</v>
      </c>
    </row>
    <row r="19" spans="1:17" x14ac:dyDescent="0.3">
      <c r="B19">
        <f t="shared" si="0"/>
        <v>2.1430119999999997</v>
      </c>
      <c r="C19">
        <f t="shared" si="0"/>
        <v>2.3938669999999997</v>
      </c>
      <c r="D19">
        <f t="shared" si="0"/>
        <v>1.6914729999999998</v>
      </c>
      <c r="E19">
        <f t="shared" si="0"/>
        <v>3.8488259999999994</v>
      </c>
      <c r="F19">
        <f t="shared" si="0"/>
        <v>1.5409599999999997</v>
      </c>
      <c r="G19">
        <f t="shared" si="0"/>
        <v>1.9423280000000003</v>
      </c>
      <c r="H19">
        <f t="shared" si="0"/>
        <v>2.3938669999999997</v>
      </c>
      <c r="I19">
        <f t="shared" si="0"/>
        <v>4.7017329999999991</v>
      </c>
      <c r="J19">
        <f t="shared" si="0"/>
        <v>3.4474579999999997</v>
      </c>
      <c r="K19">
        <f t="shared" si="0"/>
        <v>3.5979709999999998</v>
      </c>
      <c r="L19">
        <f t="shared" si="0"/>
        <v>4.7519039999999997</v>
      </c>
      <c r="M19">
        <f t="shared" si="0"/>
        <v>4.5010490000000001</v>
      </c>
      <c r="N19">
        <f t="shared" si="0"/>
        <v>1.641302</v>
      </c>
      <c r="O19">
        <f t="shared" si="0"/>
        <v>3.8488259999999994</v>
      </c>
      <c r="P19">
        <f t="shared" si="0"/>
        <v>4.4508779999999994</v>
      </c>
      <c r="Q19">
        <f t="shared" si="0"/>
        <v>6.4577179999999998</v>
      </c>
    </row>
    <row r="20" spans="1:17" x14ac:dyDescent="0.3">
      <c r="B20">
        <f t="shared" si="0"/>
        <v>1.5911309999999999</v>
      </c>
      <c r="C20">
        <f t="shared" si="0"/>
        <v>2.6447220000000002</v>
      </c>
      <c r="D20">
        <f t="shared" si="0"/>
        <v>1.5911309999999999</v>
      </c>
      <c r="E20">
        <f t="shared" si="0"/>
        <v>3.4474579999999997</v>
      </c>
      <c r="F20">
        <f t="shared" si="0"/>
        <v>1.1395919999999999</v>
      </c>
      <c r="G20">
        <f t="shared" si="0"/>
        <v>3.4474579999999997</v>
      </c>
      <c r="H20">
        <f t="shared" si="0"/>
        <v>3.1464319999999995</v>
      </c>
      <c r="I20">
        <f t="shared" si="0"/>
        <v>6.608231</v>
      </c>
      <c r="J20">
        <f t="shared" si="0"/>
        <v>3.1966030000000001</v>
      </c>
      <c r="K20">
        <f t="shared" si="0"/>
        <v>2.8955769999999998</v>
      </c>
      <c r="L20">
        <f t="shared" si="0"/>
        <v>2.7450639999999997</v>
      </c>
      <c r="M20">
        <f t="shared" si="0"/>
        <v>7.6116509999999984</v>
      </c>
      <c r="N20">
        <f t="shared" si="0"/>
        <v>2.3938669999999997</v>
      </c>
      <c r="O20">
        <f t="shared" si="0"/>
        <v>3.2969449999999996</v>
      </c>
      <c r="P20">
        <f t="shared" si="0"/>
        <v>3.0962609999999997</v>
      </c>
      <c r="Q20">
        <f t="shared" si="0"/>
        <v>4.6013909999999996</v>
      </c>
    </row>
    <row r="21" spans="1:17" x14ac:dyDescent="0.3">
      <c r="B21">
        <f t="shared" si="0"/>
        <v>1.741644</v>
      </c>
      <c r="C21">
        <f t="shared" si="0"/>
        <v>1.5409599999999997</v>
      </c>
      <c r="D21">
        <f t="shared" si="0"/>
        <v>4.350536</v>
      </c>
      <c r="E21">
        <f t="shared" si="0"/>
        <v>7.3607959999999988</v>
      </c>
      <c r="F21">
        <f t="shared" si="0"/>
        <v>1.390447</v>
      </c>
      <c r="G21">
        <f t="shared" si="0"/>
        <v>1.741644</v>
      </c>
      <c r="H21">
        <f t="shared" si="0"/>
        <v>2.2935249999999998</v>
      </c>
      <c r="I21">
        <f t="shared" si="0"/>
        <v>3.6481419999999996</v>
      </c>
      <c r="J21">
        <f t="shared" si="0"/>
        <v>3.9993389999999995</v>
      </c>
      <c r="K21">
        <f t="shared" si="0"/>
        <v>3.4976290000000003</v>
      </c>
      <c r="L21">
        <f t="shared" si="0"/>
        <v>5.0529299999999999</v>
      </c>
      <c r="M21">
        <f t="shared" si="0"/>
        <v>3.9491679999999998</v>
      </c>
      <c r="N21">
        <f t="shared" si="0"/>
        <v>3.2969449999999996</v>
      </c>
      <c r="O21">
        <f t="shared" si="0"/>
        <v>1.6914729999999998</v>
      </c>
      <c r="P21">
        <f t="shared" si="0"/>
        <v>3.0962609999999997</v>
      </c>
      <c r="Q21">
        <f t="shared" si="0"/>
        <v>7.4109669999999994</v>
      </c>
    </row>
    <row r="22" spans="1:17" x14ac:dyDescent="0.3">
      <c r="B22">
        <f t="shared" si="0"/>
        <v>1.6914729999999998</v>
      </c>
      <c r="C22">
        <f t="shared" si="0"/>
        <v>2.6447220000000002</v>
      </c>
      <c r="D22">
        <f t="shared" si="0"/>
        <v>3.2969449999999996</v>
      </c>
      <c r="E22">
        <f t="shared" si="0"/>
        <v>3.6983129999999993</v>
      </c>
      <c r="F22">
        <f t="shared" si="0"/>
        <v>1.5409599999999997</v>
      </c>
      <c r="G22">
        <f t="shared" si="0"/>
        <v>1.741644</v>
      </c>
      <c r="H22">
        <f t="shared" si="0"/>
        <v>2.3938669999999997</v>
      </c>
      <c r="I22">
        <f t="shared" si="0"/>
        <v>3.5979709999999998</v>
      </c>
      <c r="J22">
        <f t="shared" si="0"/>
        <v>2.9959189999999993</v>
      </c>
      <c r="K22">
        <f t="shared" si="0"/>
        <v>4.0495099999999997</v>
      </c>
      <c r="L22">
        <f t="shared" si="0"/>
        <v>5.6549819999999986</v>
      </c>
      <c r="M22">
        <f t="shared" si="0"/>
        <v>3.4474579999999997</v>
      </c>
      <c r="N22">
        <f t="shared" si="0"/>
        <v>2.0426700000000002</v>
      </c>
      <c r="O22">
        <f t="shared" si="0"/>
        <v>2.4440379999999999</v>
      </c>
      <c r="P22">
        <f t="shared" si="0"/>
        <v>4.5010490000000001</v>
      </c>
      <c r="Q22">
        <f t="shared" si="0"/>
        <v>6.4577179999999998</v>
      </c>
    </row>
    <row r="25" spans="1:17" x14ac:dyDescent="0.3">
      <c r="B25" s="5" t="s">
        <v>0</v>
      </c>
      <c r="C25" s="5" t="s">
        <v>1</v>
      </c>
      <c r="D25" s="5" t="s">
        <v>2</v>
      </c>
      <c r="E25" s="5" t="s">
        <v>3</v>
      </c>
      <c r="F25" s="6" t="s">
        <v>4</v>
      </c>
      <c r="G25" s="6" t="s">
        <v>5</v>
      </c>
      <c r="H25" s="6" t="s">
        <v>6</v>
      </c>
      <c r="I25" s="6" t="s">
        <v>7</v>
      </c>
      <c r="J25" s="7" t="s">
        <v>8</v>
      </c>
      <c r="K25" s="7" t="s">
        <v>9</v>
      </c>
      <c r="L25" s="7" t="s">
        <v>10</v>
      </c>
      <c r="M25" s="7" t="s">
        <v>11</v>
      </c>
      <c r="N25" s="8" t="s">
        <v>12</v>
      </c>
      <c r="O25" s="8" t="s">
        <v>13</v>
      </c>
      <c r="P25" s="8" t="s">
        <v>14</v>
      </c>
      <c r="Q25" s="8" t="s">
        <v>15</v>
      </c>
    </row>
    <row r="26" spans="1:17" x14ac:dyDescent="0.3">
      <c r="A26" t="s">
        <v>34</v>
      </c>
      <c r="B26" s="72">
        <f t="shared" ref="B26:Q26" si="1">AVERAGE(B14:B22)</f>
        <v>2.3827178888888887</v>
      </c>
      <c r="C26" s="72">
        <f t="shared" si="1"/>
        <v>2.0649682222222223</v>
      </c>
      <c r="D26" s="72">
        <f t="shared" si="1"/>
        <v>3.3136686666666666</v>
      </c>
      <c r="E26" s="72">
        <f t="shared" si="1"/>
        <v>4.4843253333333335</v>
      </c>
      <c r="F26" s="72">
        <f t="shared" si="1"/>
        <v>1.4294688888888887</v>
      </c>
      <c r="G26" s="72">
        <f t="shared" si="1"/>
        <v>2.2879504444444447</v>
      </c>
      <c r="H26" s="72">
        <f t="shared" si="1"/>
        <v>2.6112746666666666</v>
      </c>
      <c r="I26" s="72">
        <f t="shared" si="1"/>
        <v>4.5066235555555547</v>
      </c>
      <c r="J26" s="72">
        <f t="shared" si="1"/>
        <v>3.3192432222222221</v>
      </c>
      <c r="K26" s="72">
        <f t="shared" si="1"/>
        <v>3.3471159999999998</v>
      </c>
      <c r="L26" s="72">
        <f t="shared" si="1"/>
        <v>4.2390448888888876</v>
      </c>
      <c r="M26" s="72">
        <f t="shared" si="1"/>
        <v>4.7686276666666663</v>
      </c>
      <c r="N26" s="72">
        <f t="shared" si="1"/>
        <v>2.3715687777777776</v>
      </c>
      <c r="O26" s="72">
        <f t="shared" si="1"/>
        <v>2.8788533333333333</v>
      </c>
      <c r="P26" s="72">
        <f t="shared" si="1"/>
        <v>3.8766987777777775</v>
      </c>
      <c r="Q26" s="72">
        <f t="shared" si="1"/>
        <v>5.9950298888888884</v>
      </c>
    </row>
    <row r="27" spans="1:17" x14ac:dyDescent="0.3">
      <c r="A27" t="s">
        <v>16</v>
      </c>
      <c r="B27" s="73">
        <f t="shared" ref="B27:Q27" si="2">STDEV(B14:B22)</f>
        <v>0.74448497286168391</v>
      </c>
      <c r="C27" s="73">
        <f t="shared" si="2"/>
        <v>0.48325320212021838</v>
      </c>
      <c r="D27" s="73">
        <f t="shared" si="2"/>
        <v>1.8098106046907911</v>
      </c>
      <c r="E27" s="73">
        <f t="shared" si="2"/>
        <v>1.6340271853279393</v>
      </c>
      <c r="F27" s="73">
        <f t="shared" si="2"/>
        <v>0.24550205960563887</v>
      </c>
      <c r="G27" s="73">
        <f t="shared" si="2"/>
        <v>0.82341771244370654</v>
      </c>
      <c r="H27" s="73">
        <f t="shared" si="2"/>
        <v>0.37878274345196589</v>
      </c>
      <c r="I27" s="73">
        <f t="shared" si="2"/>
        <v>1.0261914958111067</v>
      </c>
      <c r="J27" s="73">
        <f t="shared" si="2"/>
        <v>0.45091917952937188</v>
      </c>
      <c r="K27" s="73">
        <f t="shared" si="2"/>
        <v>0.46187303793872919</v>
      </c>
      <c r="L27" s="73">
        <f t="shared" si="2"/>
        <v>1.2316898187041108</v>
      </c>
      <c r="M27" s="73">
        <f t="shared" si="2"/>
        <v>1.1864672469264599</v>
      </c>
      <c r="N27" s="73">
        <f t="shared" si="2"/>
        <v>0.7352709872975024</v>
      </c>
      <c r="O27" s="73">
        <f t="shared" si="2"/>
        <v>0.80859403927419005</v>
      </c>
      <c r="P27" s="73">
        <f t="shared" si="2"/>
        <v>1.0666828662675214</v>
      </c>
      <c r="Q27" s="73">
        <f t="shared" si="2"/>
        <v>1.1054078007650003</v>
      </c>
    </row>
    <row r="29" spans="1:17" x14ac:dyDescent="0.3">
      <c r="B29" s="10"/>
      <c r="C29" s="55">
        <v>0</v>
      </c>
      <c r="D29" s="55">
        <v>50</v>
      </c>
      <c r="E29" s="55">
        <v>100</v>
      </c>
      <c r="F29" s="55">
        <v>200</v>
      </c>
    </row>
    <row r="30" spans="1:17" x14ac:dyDescent="0.3">
      <c r="B30" s="14" t="s">
        <v>17</v>
      </c>
      <c r="C30" s="56">
        <f>B26</f>
        <v>2.3827178888888887</v>
      </c>
      <c r="D30" s="56">
        <f t="shared" ref="D30:F30" si="3">C26</f>
        <v>2.0649682222222223</v>
      </c>
      <c r="E30" s="56">
        <f t="shared" si="3"/>
        <v>3.3136686666666666</v>
      </c>
      <c r="F30" s="56">
        <f t="shared" si="3"/>
        <v>4.4843253333333335</v>
      </c>
    </row>
    <row r="31" spans="1:17" x14ac:dyDescent="0.3">
      <c r="B31" s="17" t="s">
        <v>18</v>
      </c>
      <c r="C31" s="56">
        <f>F26</f>
        <v>1.4294688888888887</v>
      </c>
      <c r="D31" s="56">
        <f t="shared" ref="D31:F31" si="4">G26</f>
        <v>2.2879504444444447</v>
      </c>
      <c r="E31" s="56">
        <f t="shared" si="4"/>
        <v>2.6112746666666666</v>
      </c>
      <c r="F31" s="56">
        <f t="shared" si="4"/>
        <v>4.5066235555555547</v>
      </c>
    </row>
    <row r="32" spans="1:17" x14ac:dyDescent="0.3">
      <c r="B32" s="14" t="s">
        <v>19</v>
      </c>
      <c r="C32" s="56">
        <f>J26</f>
        <v>3.3192432222222221</v>
      </c>
      <c r="D32" s="56">
        <f t="shared" ref="D32:F32" si="5">K26</f>
        <v>3.3471159999999998</v>
      </c>
      <c r="E32" s="56">
        <f t="shared" si="5"/>
        <v>4.2390448888888876</v>
      </c>
      <c r="F32" s="56">
        <f t="shared" si="5"/>
        <v>4.7686276666666663</v>
      </c>
    </row>
    <row r="33" spans="2:19" x14ac:dyDescent="0.3">
      <c r="B33" s="14" t="s">
        <v>20</v>
      </c>
      <c r="C33" s="56">
        <f>N26</f>
        <v>2.3715687777777776</v>
      </c>
      <c r="D33" s="56">
        <f t="shared" ref="D33:F33" si="6">O26</f>
        <v>2.8788533333333333</v>
      </c>
      <c r="E33" s="56">
        <f t="shared" si="6"/>
        <v>3.8766987777777775</v>
      </c>
      <c r="F33" s="56">
        <f t="shared" si="6"/>
        <v>5.9950298888888884</v>
      </c>
      <c r="S33" t="s">
        <v>53</v>
      </c>
    </row>
    <row r="34" spans="2:19" x14ac:dyDescent="0.3">
      <c r="C34" s="57">
        <f>B27</f>
        <v>0.74448497286168391</v>
      </c>
      <c r="D34" s="57">
        <f t="shared" ref="D34:F34" si="7">C27</f>
        <v>0.48325320212021838</v>
      </c>
      <c r="E34" s="57">
        <f t="shared" si="7"/>
        <v>1.8098106046907911</v>
      </c>
      <c r="F34" s="57">
        <f t="shared" si="7"/>
        <v>1.6340271853279393</v>
      </c>
    </row>
    <row r="35" spans="2:19" x14ac:dyDescent="0.3">
      <c r="C35" s="57">
        <f>F27</f>
        <v>0.24550205960563887</v>
      </c>
      <c r="D35" s="57">
        <f t="shared" ref="D35:F35" si="8">G27</f>
        <v>0.82341771244370654</v>
      </c>
      <c r="E35" s="57">
        <f t="shared" si="8"/>
        <v>0.37878274345196589</v>
      </c>
      <c r="F35" s="57">
        <f t="shared" si="8"/>
        <v>1.0261914958111067</v>
      </c>
    </row>
    <row r="36" spans="2:19" x14ac:dyDescent="0.3">
      <c r="C36" s="57">
        <f>J27</f>
        <v>0.45091917952937188</v>
      </c>
      <c r="D36" s="57">
        <f t="shared" ref="D36:F36" si="9">K27</f>
        <v>0.46187303793872919</v>
      </c>
      <c r="E36" s="57">
        <f t="shared" si="9"/>
        <v>1.2316898187041108</v>
      </c>
      <c r="F36" s="57">
        <f t="shared" si="9"/>
        <v>1.1864672469264599</v>
      </c>
    </row>
    <row r="37" spans="2:19" x14ac:dyDescent="0.3">
      <c r="C37" s="57">
        <f>N27</f>
        <v>0.7352709872975024</v>
      </c>
      <c r="D37" s="57">
        <f t="shared" ref="D37:F37" si="10">O27</f>
        <v>0.80859403927419005</v>
      </c>
      <c r="E37" s="57">
        <f t="shared" si="10"/>
        <v>1.0666828662675214</v>
      </c>
      <c r="F37" s="57">
        <f t="shared" si="10"/>
        <v>1.1054078007650003</v>
      </c>
    </row>
    <row r="54" spans="2:35" x14ac:dyDescent="0.3">
      <c r="B54" t="s">
        <v>54</v>
      </c>
      <c r="C54" t="s">
        <v>94</v>
      </c>
      <c r="T54" t="s">
        <v>93</v>
      </c>
    </row>
    <row r="55" spans="2:35" x14ac:dyDescent="0.3">
      <c r="B55" t="s">
        <v>95</v>
      </c>
      <c r="C55" s="5" t="s">
        <v>0</v>
      </c>
      <c r="D55" s="5" t="s">
        <v>1</v>
      </c>
      <c r="E55" s="5" t="s">
        <v>2</v>
      </c>
      <c r="F55" s="5" t="s">
        <v>3</v>
      </c>
      <c r="G55" s="6" t="s">
        <v>4</v>
      </c>
      <c r="H55" s="6" t="s">
        <v>5</v>
      </c>
      <c r="I55" s="6" t="s">
        <v>6</v>
      </c>
      <c r="J55" s="6" t="s">
        <v>7</v>
      </c>
      <c r="K55" s="7" t="s">
        <v>8</v>
      </c>
      <c r="L55" s="7" t="s">
        <v>9</v>
      </c>
      <c r="M55" s="7" t="s">
        <v>10</v>
      </c>
      <c r="N55" s="7" t="s">
        <v>11</v>
      </c>
      <c r="O55" s="8" t="s">
        <v>12</v>
      </c>
      <c r="P55" s="8" t="s">
        <v>13</v>
      </c>
      <c r="Q55" s="8" t="s">
        <v>14</v>
      </c>
      <c r="R55" s="8" t="s">
        <v>15</v>
      </c>
      <c r="T55" s="5" t="s">
        <v>0</v>
      </c>
      <c r="U55" s="5" t="s">
        <v>1</v>
      </c>
      <c r="V55" s="5" t="s">
        <v>2</v>
      </c>
      <c r="W55" s="5" t="s">
        <v>3</v>
      </c>
      <c r="X55" s="6" t="s">
        <v>4</v>
      </c>
      <c r="Y55" s="6" t="s">
        <v>5</v>
      </c>
      <c r="Z55" s="6" t="s">
        <v>6</v>
      </c>
      <c r="AA55" s="6" t="s">
        <v>7</v>
      </c>
      <c r="AB55" s="7" t="s">
        <v>8</v>
      </c>
      <c r="AC55" s="7" t="s">
        <v>9</v>
      </c>
      <c r="AD55" s="7" t="s">
        <v>10</v>
      </c>
      <c r="AE55" s="7" t="s">
        <v>11</v>
      </c>
      <c r="AF55" s="8" t="s">
        <v>12</v>
      </c>
      <c r="AG55" s="8" t="s">
        <v>13</v>
      </c>
      <c r="AH55" s="8" t="s">
        <v>14</v>
      </c>
      <c r="AI55" s="8" t="s">
        <v>15</v>
      </c>
    </row>
    <row r="56" spans="2:35" x14ac:dyDescent="0.3">
      <c r="C56" s="43">
        <v>0.158</v>
      </c>
      <c r="D56" s="43">
        <v>0.12</v>
      </c>
      <c r="E56" s="43">
        <v>0.123</v>
      </c>
      <c r="F56" s="43">
        <v>8.8999999999999996E-2</v>
      </c>
      <c r="G56" s="43">
        <v>0.107</v>
      </c>
      <c r="H56" s="43">
        <v>0.188</v>
      </c>
      <c r="I56" s="43">
        <v>0.12</v>
      </c>
      <c r="J56" s="43">
        <v>0.127</v>
      </c>
      <c r="K56" s="43">
        <v>0.155</v>
      </c>
      <c r="L56" s="43">
        <v>7.6999999999999999E-2</v>
      </c>
      <c r="M56" s="43">
        <v>0.14699999999999999</v>
      </c>
      <c r="N56" s="43">
        <v>0.25600000000000001</v>
      </c>
      <c r="O56" s="43">
        <v>0.185</v>
      </c>
      <c r="P56" s="43">
        <v>0.18</v>
      </c>
      <c r="Q56" s="43">
        <v>9.5000000000000001E-2</v>
      </c>
      <c r="R56" s="43">
        <v>0.14899999999999999</v>
      </c>
      <c r="T56" s="43">
        <v>8.5999999999999993E-2</v>
      </c>
      <c r="U56" s="43">
        <v>0.05</v>
      </c>
      <c r="V56" s="43">
        <v>5.3999999999999999E-2</v>
      </c>
      <c r="W56" s="43">
        <v>4.4999999999999998E-2</v>
      </c>
      <c r="X56" s="43">
        <v>6.3E-2</v>
      </c>
      <c r="Y56" s="43">
        <v>6.7000000000000004E-2</v>
      </c>
      <c r="Z56" s="43">
        <v>4.5999999999999999E-2</v>
      </c>
      <c r="AA56" s="43">
        <v>5.7000000000000002E-2</v>
      </c>
      <c r="AB56" s="43">
        <v>7.3999999999999996E-2</v>
      </c>
      <c r="AC56" s="43">
        <v>0.124</v>
      </c>
      <c r="AD56" s="43">
        <v>0.10100000000000001</v>
      </c>
      <c r="AE56" s="43">
        <v>0.105</v>
      </c>
      <c r="AF56" s="43">
        <v>6.8000000000000005E-2</v>
      </c>
      <c r="AG56" s="43">
        <v>9.1999999999999998E-2</v>
      </c>
      <c r="AH56" s="43">
        <v>5.8999999999999997E-2</v>
      </c>
      <c r="AI56" s="43">
        <v>0.105</v>
      </c>
    </row>
    <row r="57" spans="2:35" x14ac:dyDescent="0.3">
      <c r="C57" s="43">
        <v>0.16800000000000001</v>
      </c>
      <c r="D57" s="43">
        <v>0.129</v>
      </c>
      <c r="E57" s="43">
        <v>0.126</v>
      </c>
      <c r="F57" s="43">
        <v>9.0999999999999998E-2</v>
      </c>
      <c r="G57" s="43">
        <v>0.106</v>
      </c>
      <c r="H57" s="43">
        <v>0.20699999999999999</v>
      </c>
      <c r="I57" s="43">
        <v>0.111</v>
      </c>
      <c r="J57" s="43">
        <v>0.124</v>
      </c>
      <c r="K57" s="43">
        <v>0.156</v>
      </c>
      <c r="L57" s="43">
        <v>0.08</v>
      </c>
      <c r="M57" s="43">
        <v>0.14899999999999999</v>
      </c>
      <c r="N57" s="43">
        <v>0.253</v>
      </c>
      <c r="O57" s="43">
        <v>0.156</v>
      </c>
      <c r="P57" s="43">
        <v>0.187</v>
      </c>
      <c r="Q57" s="43">
        <v>9.2999999999999999E-2</v>
      </c>
      <c r="R57" s="43">
        <v>0.14699999999999999</v>
      </c>
      <c r="T57" s="43">
        <v>7.3999999999999996E-2</v>
      </c>
      <c r="U57" s="43">
        <v>4.4999999999999998E-2</v>
      </c>
      <c r="V57" s="43">
        <v>5.0999999999999997E-2</v>
      </c>
      <c r="W57" s="43">
        <v>4.2999999999999997E-2</v>
      </c>
      <c r="X57" s="43">
        <v>5.2999999999999999E-2</v>
      </c>
      <c r="Y57" s="43">
        <v>6.0999999999999999E-2</v>
      </c>
      <c r="Z57" s="43">
        <v>4.2999999999999997E-2</v>
      </c>
      <c r="AA57" s="43">
        <v>5.1999999999999998E-2</v>
      </c>
      <c r="AB57" s="43">
        <v>6.9000000000000006E-2</v>
      </c>
      <c r="AC57" s="43">
        <v>7.9000000000000001E-2</v>
      </c>
      <c r="AD57" s="43">
        <v>9.2999999999999999E-2</v>
      </c>
      <c r="AE57" s="43">
        <v>9.8000000000000004E-2</v>
      </c>
      <c r="AF57" s="43">
        <v>7.0000000000000007E-2</v>
      </c>
      <c r="AG57" s="43">
        <v>8.8999999999999996E-2</v>
      </c>
      <c r="AH57" s="43">
        <v>5.8999999999999997E-2</v>
      </c>
      <c r="AI57" s="43">
        <v>9.7000000000000003E-2</v>
      </c>
    </row>
    <row r="58" spans="2:35" x14ac:dyDescent="0.3">
      <c r="C58" s="43">
        <v>0.16200000000000001</v>
      </c>
      <c r="D58" s="43">
        <v>0.122</v>
      </c>
      <c r="E58" s="43">
        <v>0.124</v>
      </c>
      <c r="F58" s="43">
        <v>9.0999999999999998E-2</v>
      </c>
      <c r="G58" s="43">
        <v>0.11</v>
      </c>
      <c r="H58" s="43">
        <v>0.17299999999999999</v>
      </c>
      <c r="I58" s="43">
        <v>0.122</v>
      </c>
      <c r="J58" s="43">
        <v>0.126</v>
      </c>
      <c r="K58" s="43">
        <v>0.156</v>
      </c>
      <c r="L58" s="43">
        <v>0.08</v>
      </c>
      <c r="M58" s="43">
        <v>0.14899999999999999</v>
      </c>
      <c r="N58" s="43">
        <v>0.25700000000000001</v>
      </c>
      <c r="O58" s="43">
        <v>0.17899999999999999</v>
      </c>
      <c r="P58" s="43">
        <v>0.183</v>
      </c>
      <c r="Q58" s="43">
        <v>9.7000000000000003E-2</v>
      </c>
      <c r="R58" s="43">
        <v>0.153</v>
      </c>
      <c r="T58" s="43">
        <v>8.5999999999999993E-2</v>
      </c>
      <c r="U58" s="43">
        <v>5.0999999999999997E-2</v>
      </c>
      <c r="V58" s="43">
        <v>5.6000000000000001E-2</v>
      </c>
      <c r="W58" s="43">
        <v>4.7E-2</v>
      </c>
      <c r="X58" s="43">
        <v>5.8000000000000003E-2</v>
      </c>
      <c r="Y58" s="43">
        <v>6.8000000000000005E-2</v>
      </c>
      <c r="Z58" s="43">
        <v>4.8000000000000001E-2</v>
      </c>
      <c r="AA58" s="43">
        <v>5.7000000000000002E-2</v>
      </c>
      <c r="AB58" s="43">
        <v>7.5999999999999998E-2</v>
      </c>
      <c r="AC58" s="43">
        <v>0.121</v>
      </c>
      <c r="AD58" s="43">
        <v>0.10100000000000001</v>
      </c>
      <c r="AE58" s="43">
        <v>0.107</v>
      </c>
      <c r="AF58" s="43">
        <v>7.0000000000000007E-2</v>
      </c>
      <c r="AG58" s="43">
        <v>9.2999999999999999E-2</v>
      </c>
      <c r="AH58" s="43">
        <v>6.2E-2</v>
      </c>
      <c r="AI58" s="43">
        <v>9.9000000000000005E-2</v>
      </c>
    </row>
    <row r="59" spans="2:35" x14ac:dyDescent="0.3">
      <c r="C59" s="43">
        <v>0.17</v>
      </c>
      <c r="D59" s="43">
        <v>0.122</v>
      </c>
      <c r="E59" s="43">
        <v>0.12</v>
      </c>
      <c r="F59" s="43">
        <v>9.2999999999999999E-2</v>
      </c>
      <c r="G59" s="43">
        <v>0.108</v>
      </c>
      <c r="H59" s="43">
        <v>0.17299999999999999</v>
      </c>
      <c r="I59" s="43">
        <v>0.113</v>
      </c>
      <c r="J59" s="43">
        <v>0.127</v>
      </c>
      <c r="K59" s="43">
        <v>0.158</v>
      </c>
      <c r="L59" s="43">
        <v>8.3000000000000004E-2</v>
      </c>
      <c r="M59" s="43">
        <v>0.153</v>
      </c>
      <c r="N59" s="43">
        <v>0.25600000000000001</v>
      </c>
      <c r="O59" s="43">
        <v>0.154</v>
      </c>
      <c r="P59" s="43">
        <v>0.186</v>
      </c>
      <c r="Q59" s="43">
        <v>9.6000000000000002E-2</v>
      </c>
      <c r="R59" s="43">
        <v>0.159</v>
      </c>
      <c r="T59" s="43">
        <v>7.4999999999999997E-2</v>
      </c>
      <c r="U59" s="43">
        <v>4.8000000000000001E-2</v>
      </c>
      <c r="V59" s="43">
        <v>5.3999999999999999E-2</v>
      </c>
      <c r="W59" s="43">
        <v>4.4999999999999998E-2</v>
      </c>
      <c r="X59" s="43">
        <v>6.3E-2</v>
      </c>
      <c r="Y59" s="43">
        <v>6.6000000000000003E-2</v>
      </c>
      <c r="Z59" s="43">
        <v>4.4999999999999998E-2</v>
      </c>
      <c r="AA59" s="43">
        <v>5.6000000000000001E-2</v>
      </c>
      <c r="AB59" s="43">
        <v>7.6999999999999999E-2</v>
      </c>
      <c r="AC59" s="43">
        <v>8.3000000000000004E-2</v>
      </c>
      <c r="AD59" s="43">
        <v>9.6000000000000002E-2</v>
      </c>
      <c r="AE59" s="43">
        <v>0.1</v>
      </c>
      <c r="AF59" s="43">
        <v>7.1999999999999995E-2</v>
      </c>
      <c r="AG59" s="43">
        <v>9.0999999999999998E-2</v>
      </c>
      <c r="AH59" s="43">
        <v>5.7000000000000002E-2</v>
      </c>
      <c r="AI59" s="43">
        <v>9.9000000000000005E-2</v>
      </c>
    </row>
    <row r="60" spans="2:35" x14ac:dyDescent="0.3">
      <c r="C60" s="43">
        <v>0.161</v>
      </c>
      <c r="D60" s="43">
        <v>0.122</v>
      </c>
      <c r="E60" s="43">
        <v>0.123</v>
      </c>
      <c r="F60" s="43">
        <v>9.0999999999999998E-2</v>
      </c>
      <c r="G60" s="43">
        <v>0.11</v>
      </c>
      <c r="H60" s="43">
        <v>0.17199999999999999</v>
      </c>
      <c r="I60" s="43">
        <v>0.121</v>
      </c>
      <c r="J60" s="43">
        <v>0.125</v>
      </c>
      <c r="K60" s="43">
        <v>0.155</v>
      </c>
      <c r="L60" s="43">
        <v>0.08</v>
      </c>
      <c r="M60" s="43">
        <v>0.15</v>
      </c>
      <c r="N60" s="43">
        <v>0.255</v>
      </c>
      <c r="O60" s="43">
        <v>0.184</v>
      </c>
      <c r="P60" s="43">
        <v>0.182</v>
      </c>
      <c r="Q60" s="43">
        <v>9.7000000000000003E-2</v>
      </c>
      <c r="R60" s="43">
        <v>0.151</v>
      </c>
      <c r="T60" s="43">
        <v>8.6999999999999994E-2</v>
      </c>
      <c r="U60" s="43">
        <v>5.0999999999999997E-2</v>
      </c>
      <c r="V60" s="43">
        <v>5.6000000000000001E-2</v>
      </c>
      <c r="W60" s="43">
        <v>4.7E-2</v>
      </c>
      <c r="X60" s="43">
        <v>5.8000000000000003E-2</v>
      </c>
      <c r="Y60" s="43">
        <v>6.7000000000000004E-2</v>
      </c>
      <c r="Z60" s="43">
        <v>4.7E-2</v>
      </c>
      <c r="AA60" s="43">
        <v>5.7000000000000002E-2</v>
      </c>
      <c r="AB60" s="43">
        <v>7.8E-2</v>
      </c>
      <c r="AC60" s="43">
        <v>0.123</v>
      </c>
      <c r="AD60" s="43">
        <v>9.8000000000000004E-2</v>
      </c>
      <c r="AE60" s="43">
        <v>0.10100000000000001</v>
      </c>
      <c r="AF60" s="43">
        <v>7.0000000000000007E-2</v>
      </c>
      <c r="AG60" s="43">
        <v>9.4E-2</v>
      </c>
      <c r="AH60" s="43">
        <v>6.2E-2</v>
      </c>
      <c r="AI60" s="43">
        <v>0.1</v>
      </c>
    </row>
    <row r="61" spans="2:35" x14ac:dyDescent="0.3">
      <c r="C61" s="43">
        <v>0.17</v>
      </c>
      <c r="D61" s="43">
        <v>0.127</v>
      </c>
      <c r="E61" s="43">
        <v>0.11799999999999999</v>
      </c>
      <c r="F61" s="43">
        <v>9.1999999999999998E-2</v>
      </c>
      <c r="G61" s="43">
        <v>0.108</v>
      </c>
      <c r="H61" s="43">
        <v>0.17100000000000001</v>
      </c>
      <c r="I61" s="43">
        <v>0.111</v>
      </c>
      <c r="J61" s="43">
        <v>0.126</v>
      </c>
      <c r="K61" s="43">
        <v>0.157</v>
      </c>
      <c r="L61" s="43">
        <v>8.2000000000000003E-2</v>
      </c>
      <c r="M61" s="43">
        <v>0.151</v>
      </c>
      <c r="N61" s="43">
        <v>0.255</v>
      </c>
      <c r="O61" s="43">
        <v>0.14299999999999999</v>
      </c>
      <c r="P61" s="43">
        <v>0.186</v>
      </c>
      <c r="Q61" s="43">
        <v>9.2999999999999999E-2</v>
      </c>
      <c r="R61" s="43">
        <v>0.154</v>
      </c>
      <c r="T61" s="43">
        <v>7.4999999999999997E-2</v>
      </c>
      <c r="U61" s="43">
        <v>4.7E-2</v>
      </c>
      <c r="V61" s="43">
        <v>5.2999999999999999E-2</v>
      </c>
      <c r="W61" s="43">
        <v>4.7E-2</v>
      </c>
      <c r="X61" s="43">
        <v>5.7000000000000002E-2</v>
      </c>
      <c r="Y61" s="43">
        <v>6.4000000000000001E-2</v>
      </c>
      <c r="Z61" s="43">
        <v>4.3999999999999997E-2</v>
      </c>
      <c r="AA61" s="43">
        <v>5.3999999999999999E-2</v>
      </c>
      <c r="AB61" s="43">
        <v>7.1999999999999995E-2</v>
      </c>
      <c r="AC61" s="43">
        <v>0.08</v>
      </c>
      <c r="AD61" s="43">
        <v>9.5000000000000001E-2</v>
      </c>
      <c r="AE61" s="43">
        <v>9.8000000000000004E-2</v>
      </c>
      <c r="AF61" s="43">
        <v>7.1999999999999995E-2</v>
      </c>
      <c r="AG61" s="43">
        <v>9.0999999999999998E-2</v>
      </c>
      <c r="AH61" s="43">
        <v>5.7000000000000002E-2</v>
      </c>
      <c r="AI61" s="43">
        <v>0.10199999999999999</v>
      </c>
    </row>
    <row r="62" spans="2:35" x14ac:dyDescent="0.3">
      <c r="G62" s="43"/>
      <c r="H62" s="43"/>
      <c r="I62" s="43"/>
      <c r="J62" s="43"/>
      <c r="K62" s="43"/>
      <c r="L62" s="43"/>
      <c r="M62" s="43"/>
      <c r="N62" s="43" t="s">
        <v>87</v>
      </c>
    </row>
    <row r="63" spans="2:35" x14ac:dyDescent="0.3">
      <c r="B63" t="s">
        <v>96</v>
      </c>
      <c r="C63" s="43">
        <v>4.5999999999999999E-2</v>
      </c>
      <c r="D63" s="43">
        <v>4.2000000000000003E-2</v>
      </c>
      <c r="E63" s="43">
        <v>4.5999999999999999E-2</v>
      </c>
      <c r="F63" s="43">
        <v>3.6999999999999998E-2</v>
      </c>
      <c r="G63" s="43">
        <v>3.5999999999999997E-2</v>
      </c>
      <c r="H63" s="43">
        <v>4.9000000000000002E-2</v>
      </c>
      <c r="I63" s="43">
        <v>4.4999999999999998E-2</v>
      </c>
      <c r="J63" s="43">
        <v>4.2999999999999997E-2</v>
      </c>
      <c r="K63" s="43">
        <v>5.0999999999999997E-2</v>
      </c>
      <c r="L63" s="43">
        <v>3.4000000000000002E-2</v>
      </c>
      <c r="M63" s="43">
        <v>4.7E-2</v>
      </c>
      <c r="N63" s="43">
        <v>5.7000000000000002E-2</v>
      </c>
      <c r="O63" s="43">
        <v>8.2000000000000003E-2</v>
      </c>
      <c r="P63" s="43">
        <v>5.1999999999999998E-2</v>
      </c>
      <c r="Q63" s="43">
        <v>3.9E-2</v>
      </c>
      <c r="R63" s="43">
        <v>4.7E-2</v>
      </c>
      <c r="T63" s="43">
        <v>3.1E-2</v>
      </c>
      <c r="U63" s="43">
        <v>3.5000000000000003E-2</v>
      </c>
      <c r="V63" s="43">
        <v>3.4000000000000002E-2</v>
      </c>
      <c r="W63" s="43">
        <v>3.1E-2</v>
      </c>
      <c r="X63" s="43">
        <v>3.3000000000000002E-2</v>
      </c>
      <c r="Y63" s="43">
        <v>3.3000000000000002E-2</v>
      </c>
      <c r="Z63" s="43">
        <v>3.1E-2</v>
      </c>
      <c r="AA63" s="43">
        <v>3.2000000000000001E-2</v>
      </c>
      <c r="AB63" s="43">
        <v>4.1000000000000002E-2</v>
      </c>
      <c r="AC63" s="43">
        <v>8.1000000000000003E-2</v>
      </c>
      <c r="AD63" s="43">
        <v>4.4999999999999998E-2</v>
      </c>
      <c r="AE63" s="43">
        <v>0.04</v>
      </c>
      <c r="AF63" s="43">
        <v>3.2000000000000001E-2</v>
      </c>
      <c r="AG63" s="43">
        <v>4.2999999999999997E-2</v>
      </c>
      <c r="AH63" s="43">
        <v>3.3000000000000002E-2</v>
      </c>
      <c r="AI63" s="43">
        <v>4.2999999999999997E-2</v>
      </c>
    </row>
    <row r="64" spans="2:35" x14ac:dyDescent="0.3">
      <c r="C64" s="43">
        <v>0.05</v>
      </c>
      <c r="D64" s="43">
        <v>4.5999999999999999E-2</v>
      </c>
      <c r="E64" s="43">
        <v>4.4999999999999998E-2</v>
      </c>
      <c r="F64" s="43">
        <v>3.6999999999999998E-2</v>
      </c>
      <c r="G64" s="43">
        <v>3.5999999999999997E-2</v>
      </c>
      <c r="H64" s="43">
        <v>7.5999999999999998E-2</v>
      </c>
      <c r="I64" s="43">
        <v>4.2000000000000003E-2</v>
      </c>
      <c r="J64" s="43">
        <v>4.7E-2</v>
      </c>
      <c r="K64" s="43">
        <v>5.6000000000000001E-2</v>
      </c>
      <c r="L64" s="43">
        <v>3.5999999999999997E-2</v>
      </c>
      <c r="M64" s="43">
        <v>4.7E-2</v>
      </c>
      <c r="N64" s="43">
        <v>5.8000000000000003E-2</v>
      </c>
      <c r="O64" s="43">
        <v>5.0999999999999997E-2</v>
      </c>
      <c r="P64" s="43">
        <v>5.1999999999999998E-2</v>
      </c>
      <c r="Q64" s="43">
        <v>3.5000000000000003E-2</v>
      </c>
      <c r="R64" s="43">
        <v>6.2E-2</v>
      </c>
      <c r="T64" s="43">
        <v>0.03</v>
      </c>
      <c r="U64" s="43">
        <v>3.1E-2</v>
      </c>
      <c r="V64" s="43">
        <v>3.1E-2</v>
      </c>
      <c r="W64" s="43">
        <v>0.03</v>
      </c>
      <c r="X64" s="43">
        <v>3.1E-2</v>
      </c>
      <c r="Y64" s="43">
        <v>3.3000000000000002E-2</v>
      </c>
      <c r="Z64" s="43">
        <v>0.03</v>
      </c>
      <c r="AA64" s="43">
        <v>3.1E-2</v>
      </c>
      <c r="AB64" s="43">
        <v>3.6999999999999998E-2</v>
      </c>
      <c r="AC64" s="43">
        <v>3.3000000000000002E-2</v>
      </c>
      <c r="AD64" s="43">
        <v>4.2999999999999997E-2</v>
      </c>
      <c r="AE64" s="43">
        <v>3.6999999999999998E-2</v>
      </c>
      <c r="AF64" s="43">
        <v>3.2000000000000001E-2</v>
      </c>
      <c r="AG64" s="43">
        <v>4.9000000000000002E-2</v>
      </c>
      <c r="AH64" s="43">
        <v>2.8000000000000001E-2</v>
      </c>
      <c r="AI64" s="43">
        <v>4.9000000000000002E-2</v>
      </c>
    </row>
    <row r="65" spans="2:35" x14ac:dyDescent="0.3">
      <c r="C65" s="43">
        <v>4.4999999999999998E-2</v>
      </c>
      <c r="D65" s="43">
        <v>4.2999999999999997E-2</v>
      </c>
      <c r="E65" s="43">
        <v>4.5999999999999999E-2</v>
      </c>
      <c r="F65" s="43">
        <v>3.3000000000000002E-2</v>
      </c>
      <c r="G65" s="43">
        <v>3.5999999999999997E-2</v>
      </c>
      <c r="H65" s="43">
        <v>0.05</v>
      </c>
      <c r="I65" s="43">
        <v>4.2999999999999997E-2</v>
      </c>
      <c r="J65" s="43">
        <v>4.2999999999999997E-2</v>
      </c>
      <c r="K65" s="43">
        <v>5.0999999999999997E-2</v>
      </c>
      <c r="L65" s="43">
        <v>3.4000000000000002E-2</v>
      </c>
      <c r="M65" s="43">
        <v>4.4999999999999998E-2</v>
      </c>
      <c r="N65" s="43">
        <v>5.7000000000000002E-2</v>
      </c>
      <c r="O65" s="43">
        <v>8.2000000000000003E-2</v>
      </c>
      <c r="P65" s="43">
        <v>5.0999999999999997E-2</v>
      </c>
      <c r="Q65" s="43">
        <v>3.9E-2</v>
      </c>
      <c r="R65" s="43">
        <v>4.7E-2</v>
      </c>
      <c r="T65" s="43">
        <v>0.03</v>
      </c>
      <c r="U65" s="43">
        <v>3.5000000000000003E-2</v>
      </c>
      <c r="V65" s="43">
        <v>3.3000000000000002E-2</v>
      </c>
      <c r="W65" s="43">
        <v>3.1E-2</v>
      </c>
      <c r="X65" s="43">
        <v>3.4000000000000002E-2</v>
      </c>
      <c r="Y65" s="43">
        <v>3.3000000000000002E-2</v>
      </c>
      <c r="Z65" s="43">
        <v>3.1E-2</v>
      </c>
      <c r="AA65" s="43">
        <v>3.1E-2</v>
      </c>
      <c r="AB65" s="43">
        <v>4.2000000000000003E-2</v>
      </c>
      <c r="AC65" s="43">
        <v>7.1999999999999995E-2</v>
      </c>
      <c r="AD65" s="43">
        <v>4.4999999999999998E-2</v>
      </c>
      <c r="AE65" s="43">
        <v>3.9E-2</v>
      </c>
      <c r="AF65" s="43">
        <v>0.03</v>
      </c>
      <c r="AG65" s="43">
        <v>4.2000000000000003E-2</v>
      </c>
      <c r="AH65" s="43">
        <v>3.5000000000000003E-2</v>
      </c>
      <c r="AI65" s="43">
        <v>4.4999999999999998E-2</v>
      </c>
    </row>
    <row r="66" spans="2:35" x14ac:dyDescent="0.3">
      <c r="C66" s="43">
        <v>5.8000000000000003E-2</v>
      </c>
      <c r="D66" s="43">
        <v>4.4999999999999998E-2</v>
      </c>
      <c r="E66" s="43">
        <v>4.3999999999999997E-2</v>
      </c>
      <c r="F66" s="43">
        <v>3.6999999999999998E-2</v>
      </c>
      <c r="G66" s="43">
        <v>3.6999999999999998E-2</v>
      </c>
      <c r="H66" s="43">
        <v>4.2000000000000003E-2</v>
      </c>
      <c r="I66" s="43">
        <v>4.1000000000000002E-2</v>
      </c>
      <c r="J66" s="43">
        <v>4.1000000000000002E-2</v>
      </c>
      <c r="K66" s="43">
        <v>5.2999999999999999E-2</v>
      </c>
      <c r="L66" s="43">
        <v>3.7999999999999999E-2</v>
      </c>
      <c r="M66" s="43">
        <v>4.5999999999999999E-2</v>
      </c>
      <c r="N66" s="43">
        <v>5.8000000000000003E-2</v>
      </c>
      <c r="O66" s="43">
        <v>0.05</v>
      </c>
      <c r="P66" s="43">
        <v>5.2999999999999999E-2</v>
      </c>
      <c r="Q66" s="43">
        <v>3.5000000000000003E-2</v>
      </c>
      <c r="R66" s="43">
        <v>5.3999999999999999E-2</v>
      </c>
      <c r="T66" s="43">
        <v>0.03</v>
      </c>
      <c r="U66" s="43">
        <v>3.1E-2</v>
      </c>
      <c r="V66" s="43">
        <v>0.03</v>
      </c>
      <c r="W66" s="43">
        <v>2.9000000000000001E-2</v>
      </c>
      <c r="X66" s="43">
        <v>3.9E-2</v>
      </c>
      <c r="Y66" s="43">
        <v>3.5999999999999997E-2</v>
      </c>
      <c r="Z66" s="43">
        <v>2.8000000000000001E-2</v>
      </c>
      <c r="AA66" s="43">
        <v>3.1E-2</v>
      </c>
      <c r="AB66" s="43">
        <v>3.6999999999999998E-2</v>
      </c>
      <c r="AC66" s="43">
        <v>3.3000000000000002E-2</v>
      </c>
      <c r="AD66" s="43">
        <v>4.3999999999999997E-2</v>
      </c>
      <c r="AE66" s="43">
        <v>3.7999999999999999E-2</v>
      </c>
      <c r="AF66" s="43">
        <v>3.5000000000000003E-2</v>
      </c>
      <c r="AG66" s="43">
        <v>3.9E-2</v>
      </c>
      <c r="AH66" s="43">
        <v>2.5999999999999999E-2</v>
      </c>
      <c r="AI66" s="43">
        <v>0.05</v>
      </c>
    </row>
    <row r="67" spans="2:35" x14ac:dyDescent="0.3">
      <c r="C67" s="43">
        <v>4.8000000000000001E-2</v>
      </c>
      <c r="D67" s="43">
        <v>4.2999999999999997E-2</v>
      </c>
      <c r="E67" s="43">
        <v>5.3999999999999999E-2</v>
      </c>
      <c r="F67" s="43">
        <v>3.5000000000000003E-2</v>
      </c>
      <c r="G67" s="43">
        <v>4.1000000000000002E-2</v>
      </c>
      <c r="H67" s="43">
        <v>5.0999999999999997E-2</v>
      </c>
      <c r="I67" s="43">
        <v>4.5999999999999999E-2</v>
      </c>
      <c r="J67" s="43">
        <v>4.2999999999999997E-2</v>
      </c>
      <c r="K67" s="43">
        <v>5.2999999999999999E-2</v>
      </c>
      <c r="L67" s="43">
        <v>3.5999999999999997E-2</v>
      </c>
      <c r="M67" s="43">
        <v>4.8000000000000001E-2</v>
      </c>
      <c r="N67" s="43">
        <v>5.8999999999999997E-2</v>
      </c>
      <c r="O67" s="43">
        <v>8.1000000000000003E-2</v>
      </c>
      <c r="P67" s="43">
        <v>5.3999999999999999E-2</v>
      </c>
      <c r="Q67" s="43">
        <v>4.1000000000000002E-2</v>
      </c>
      <c r="R67" s="43">
        <v>4.9000000000000002E-2</v>
      </c>
      <c r="T67" s="43">
        <v>3.2000000000000001E-2</v>
      </c>
      <c r="U67" s="43">
        <v>3.5999999999999997E-2</v>
      </c>
      <c r="V67" s="43">
        <v>3.5000000000000003E-2</v>
      </c>
      <c r="W67" s="43">
        <v>3.4000000000000002E-2</v>
      </c>
      <c r="X67" s="43">
        <v>3.5999999999999997E-2</v>
      </c>
      <c r="Y67" s="43">
        <v>3.5000000000000003E-2</v>
      </c>
      <c r="Z67" s="43">
        <v>3.3000000000000002E-2</v>
      </c>
      <c r="AA67" s="43">
        <v>3.3000000000000002E-2</v>
      </c>
      <c r="AB67" s="43">
        <v>3.7999999999999999E-2</v>
      </c>
      <c r="AC67" s="43">
        <v>8.5999999999999993E-2</v>
      </c>
      <c r="AD67" s="43">
        <v>4.4999999999999998E-2</v>
      </c>
      <c r="AE67" s="43">
        <v>4.2000000000000003E-2</v>
      </c>
      <c r="AF67" s="43">
        <v>3.1E-2</v>
      </c>
      <c r="AG67" s="43">
        <v>4.3999999999999997E-2</v>
      </c>
      <c r="AH67" s="43">
        <v>3.5000000000000003E-2</v>
      </c>
      <c r="AI67" s="43">
        <v>4.3999999999999997E-2</v>
      </c>
    </row>
    <row r="68" spans="2:35" x14ac:dyDescent="0.3">
      <c r="C68" s="43">
        <v>5.5E-2</v>
      </c>
      <c r="D68" s="43">
        <v>4.3999999999999997E-2</v>
      </c>
      <c r="E68" s="43">
        <v>4.8000000000000001E-2</v>
      </c>
      <c r="F68" s="43">
        <v>0.04</v>
      </c>
      <c r="G68" s="43">
        <v>3.7999999999999999E-2</v>
      </c>
      <c r="H68" s="43">
        <v>3.9E-2</v>
      </c>
      <c r="I68" s="43">
        <v>4.2999999999999997E-2</v>
      </c>
      <c r="J68" s="43">
        <v>4.2000000000000003E-2</v>
      </c>
      <c r="K68" s="43">
        <v>5.7000000000000002E-2</v>
      </c>
      <c r="L68" s="43">
        <v>0.04</v>
      </c>
      <c r="M68" s="43">
        <v>5.3999999999999999E-2</v>
      </c>
      <c r="N68" s="43">
        <v>6.3E-2</v>
      </c>
      <c r="O68" s="43">
        <v>5.1999999999999998E-2</v>
      </c>
      <c r="P68" s="43">
        <v>5.6000000000000001E-2</v>
      </c>
      <c r="Q68" s="43">
        <v>3.6999999999999998E-2</v>
      </c>
      <c r="R68" s="43">
        <v>6.0999999999999999E-2</v>
      </c>
      <c r="T68" s="43">
        <v>3.2000000000000001E-2</v>
      </c>
      <c r="U68" s="43">
        <v>3.3000000000000002E-2</v>
      </c>
      <c r="V68" s="43">
        <v>3.3000000000000002E-2</v>
      </c>
      <c r="W68" s="43">
        <v>3.4000000000000002E-2</v>
      </c>
      <c r="X68" s="43">
        <v>3.4000000000000002E-2</v>
      </c>
      <c r="Y68" s="43">
        <v>3.7999999999999999E-2</v>
      </c>
      <c r="Z68" s="43">
        <v>3.2000000000000001E-2</v>
      </c>
      <c r="AA68" s="43">
        <v>3.4000000000000002E-2</v>
      </c>
      <c r="AB68" s="43">
        <v>3.6999999999999998E-2</v>
      </c>
      <c r="AC68" s="43">
        <v>3.5000000000000003E-2</v>
      </c>
      <c r="AD68" s="43">
        <v>4.4999999999999998E-2</v>
      </c>
      <c r="AE68" s="43">
        <v>3.7999999999999999E-2</v>
      </c>
      <c r="AF68" s="43">
        <v>3.5999999999999997E-2</v>
      </c>
      <c r="AG68" s="43">
        <v>4.3999999999999997E-2</v>
      </c>
      <c r="AH68" s="43">
        <v>2.9000000000000001E-2</v>
      </c>
      <c r="AI68" s="43">
        <v>5.1999999999999998E-2</v>
      </c>
    </row>
    <row r="70" spans="2:35" x14ac:dyDescent="0.3">
      <c r="C70" s="5" t="s">
        <v>0</v>
      </c>
      <c r="D70" s="5" t="s">
        <v>1</v>
      </c>
      <c r="E70" s="5" t="s">
        <v>2</v>
      </c>
      <c r="F70" s="5" t="s">
        <v>3</v>
      </c>
      <c r="G70" s="6" t="s">
        <v>4</v>
      </c>
      <c r="H70" s="6" t="s">
        <v>5</v>
      </c>
      <c r="I70" s="6" t="s">
        <v>6</v>
      </c>
      <c r="J70" s="6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8" t="s">
        <v>12</v>
      </c>
      <c r="P70" s="8" t="s">
        <v>13</v>
      </c>
      <c r="Q70" s="8" t="s">
        <v>14</v>
      </c>
      <c r="R70" s="8" t="s">
        <v>15</v>
      </c>
      <c r="T70" s="5" t="s">
        <v>0</v>
      </c>
      <c r="U70" s="5" t="s">
        <v>1</v>
      </c>
      <c r="V70" s="5" t="s">
        <v>2</v>
      </c>
      <c r="W70" s="5" t="s">
        <v>3</v>
      </c>
      <c r="X70" s="6" t="s">
        <v>4</v>
      </c>
      <c r="Y70" s="6" t="s">
        <v>5</v>
      </c>
      <c r="Z70" s="6" t="s">
        <v>6</v>
      </c>
      <c r="AA70" s="6" t="s">
        <v>7</v>
      </c>
      <c r="AB70" s="7" t="s">
        <v>8</v>
      </c>
      <c r="AC70" s="7" t="s">
        <v>9</v>
      </c>
      <c r="AD70" s="7" t="s">
        <v>10</v>
      </c>
      <c r="AE70" s="7" t="s">
        <v>11</v>
      </c>
      <c r="AF70" s="8" t="s">
        <v>12</v>
      </c>
      <c r="AG70" s="8" t="s">
        <v>13</v>
      </c>
      <c r="AH70" s="8" t="s">
        <v>14</v>
      </c>
      <c r="AI70" s="8" t="s">
        <v>15</v>
      </c>
    </row>
    <row r="71" spans="2:35" x14ac:dyDescent="0.3">
      <c r="C71">
        <f t="shared" ref="C71:AI76" si="11">((((C56-C63)*5)/155)*1000*3)/10</f>
        <v>1.0838709677419356</v>
      </c>
      <c r="D71">
        <f t="shared" si="11"/>
        <v>0.75483870967741917</v>
      </c>
      <c r="E71">
        <f t="shared" si="11"/>
        <v>0.74516129032258061</v>
      </c>
      <c r="F71">
        <f t="shared" si="11"/>
        <v>0.50322580645161286</v>
      </c>
      <c r="G71">
        <f t="shared" si="11"/>
        <v>0.68709677419354853</v>
      </c>
      <c r="H71">
        <f t="shared" si="11"/>
        <v>1.3451612903225807</v>
      </c>
      <c r="I71">
        <f t="shared" si="11"/>
        <v>0.72580645161290325</v>
      </c>
      <c r="J71">
        <f t="shared" si="11"/>
        <v>0.81290322580645158</v>
      </c>
      <c r="K71">
        <f t="shared" si="11"/>
        <v>1.0064516129032257</v>
      </c>
      <c r="L71">
        <f t="shared" si="11"/>
        <v>0.41612903225806452</v>
      </c>
      <c r="M71">
        <f t="shared" si="11"/>
        <v>0.96774193548387077</v>
      </c>
      <c r="N71">
        <f t="shared" si="11"/>
        <v>1.9258064516129036</v>
      </c>
      <c r="O71">
        <f t="shared" si="11"/>
        <v>0.99677419354838714</v>
      </c>
      <c r="P71">
        <f t="shared" si="11"/>
        <v>1.2387096774193549</v>
      </c>
      <c r="Q71">
        <f t="shared" si="11"/>
        <v>0.54193548387096779</v>
      </c>
      <c r="R71">
        <f t="shared" si="11"/>
        <v>0.98709677419354835</v>
      </c>
      <c r="S71">
        <f t="shared" si="11"/>
        <v>0</v>
      </c>
      <c r="T71">
        <f t="shared" si="11"/>
        <v>0.532258064516129</v>
      </c>
      <c r="U71">
        <f t="shared" si="11"/>
        <v>0.14516129032258066</v>
      </c>
      <c r="V71">
        <f t="shared" si="11"/>
        <v>0.19354838709677416</v>
      </c>
      <c r="W71">
        <f t="shared" si="11"/>
        <v>0.13548387096774192</v>
      </c>
      <c r="X71">
        <f t="shared" si="11"/>
        <v>0.29032258064516131</v>
      </c>
      <c r="Y71">
        <f t="shared" si="11"/>
        <v>0.32903225806451619</v>
      </c>
      <c r="Z71">
        <f t="shared" si="11"/>
        <v>0.14516129032258066</v>
      </c>
      <c r="AA71">
        <f t="shared" si="11"/>
        <v>0.24193548387096769</v>
      </c>
      <c r="AB71">
        <f t="shared" si="11"/>
        <v>0.3193548387096774</v>
      </c>
      <c r="AC71">
        <f t="shared" si="11"/>
        <v>0.41612903225806452</v>
      </c>
      <c r="AD71">
        <f t="shared" si="11"/>
        <v>0.54193548387096779</v>
      </c>
      <c r="AE71">
        <f t="shared" si="11"/>
        <v>0.62903225806451613</v>
      </c>
      <c r="AF71">
        <f t="shared" si="11"/>
        <v>0.34838709677419361</v>
      </c>
      <c r="AG71">
        <f t="shared" si="11"/>
        <v>0.47419354838709682</v>
      </c>
      <c r="AH71">
        <f t="shared" si="11"/>
        <v>0.25161290322580643</v>
      </c>
      <c r="AI71">
        <f t="shared" si="11"/>
        <v>0.6</v>
      </c>
    </row>
    <row r="72" spans="2:35" x14ac:dyDescent="0.3">
      <c r="C72">
        <f t="shared" si="11"/>
        <v>1.1419354838709679</v>
      </c>
      <c r="D72">
        <f t="shared" si="11"/>
        <v>0.80322580645161301</v>
      </c>
      <c r="E72">
        <f t="shared" si="11"/>
        <v>0.78387096774193554</v>
      </c>
      <c r="F72">
        <f t="shared" si="11"/>
        <v>0.52258064516129032</v>
      </c>
      <c r="G72">
        <f t="shared" si="11"/>
        <v>0.67741935483870974</v>
      </c>
      <c r="H72">
        <f t="shared" si="11"/>
        <v>1.2677419354838713</v>
      </c>
      <c r="I72">
        <f t="shared" si="11"/>
        <v>0.66774193548387095</v>
      </c>
      <c r="J72">
        <f t="shared" si="11"/>
        <v>0.74516129032258061</v>
      </c>
      <c r="K72">
        <f t="shared" si="11"/>
        <v>0.96774193548387077</v>
      </c>
      <c r="L72">
        <f t="shared" si="11"/>
        <v>0.4258064516129032</v>
      </c>
      <c r="M72">
        <f t="shared" si="11"/>
        <v>0.98709677419354835</v>
      </c>
      <c r="N72">
        <f t="shared" si="11"/>
        <v>1.8870967741935487</v>
      </c>
      <c r="O72">
        <f t="shared" si="11"/>
        <v>1.0161290322580647</v>
      </c>
      <c r="P72">
        <f t="shared" si="11"/>
        <v>1.306451612903226</v>
      </c>
      <c r="Q72">
        <f t="shared" si="11"/>
        <v>0.56129032258064515</v>
      </c>
      <c r="R72">
        <f t="shared" si="11"/>
        <v>0.82258064516129004</v>
      </c>
      <c r="S72">
        <f t="shared" si="11"/>
        <v>0</v>
      </c>
      <c r="T72">
        <f t="shared" si="11"/>
        <v>0.4258064516129032</v>
      </c>
      <c r="U72">
        <f t="shared" si="11"/>
        <v>0.13548387096774192</v>
      </c>
      <c r="V72">
        <f t="shared" si="11"/>
        <v>0.19354838709677416</v>
      </c>
      <c r="W72">
        <f t="shared" si="11"/>
        <v>0.12580645161290321</v>
      </c>
      <c r="X72">
        <f t="shared" si="11"/>
        <v>0.2129032258064516</v>
      </c>
      <c r="Y72">
        <f>((((Y57-Y64)*5)/155)*1000*3)/10</f>
        <v>0.27096774193548384</v>
      </c>
      <c r="Z72">
        <f t="shared" si="11"/>
        <v>0.12580645161290321</v>
      </c>
      <c r="AA72">
        <f t="shared" si="11"/>
        <v>0.20322580645161289</v>
      </c>
      <c r="AB72">
        <f t="shared" si="11"/>
        <v>0.30967741935483878</v>
      </c>
      <c r="AC72">
        <f t="shared" si="11"/>
        <v>0.44516129032258062</v>
      </c>
      <c r="AD72">
        <f t="shared" si="11"/>
        <v>0.48387096774193539</v>
      </c>
      <c r="AE72">
        <f t="shared" si="11"/>
        <v>0.59032258064516141</v>
      </c>
      <c r="AF72">
        <f t="shared" si="11"/>
        <v>0.36774193548387102</v>
      </c>
      <c r="AG72">
        <f t="shared" si="11"/>
        <v>0.38709677419354832</v>
      </c>
      <c r="AH72">
        <f t="shared" si="11"/>
        <v>0.29999999999999993</v>
      </c>
      <c r="AI72">
        <f t="shared" si="11"/>
        <v>0.46451612903225803</v>
      </c>
    </row>
    <row r="73" spans="2:35" x14ac:dyDescent="0.3">
      <c r="C73">
        <f t="shared" si="11"/>
        <v>1.1322580645161291</v>
      </c>
      <c r="D73">
        <f t="shared" si="11"/>
        <v>0.76451612903225818</v>
      </c>
      <c r="E73">
        <f t="shared" si="11"/>
        <v>0.75483870967741939</v>
      </c>
      <c r="F73">
        <f t="shared" si="11"/>
        <v>0.56129032258064515</v>
      </c>
      <c r="G73">
        <f t="shared" si="11"/>
        <v>0.71612903225806457</v>
      </c>
      <c r="H73">
        <f t="shared" si="11"/>
        <v>1.1903225806451612</v>
      </c>
      <c r="I73">
        <f t="shared" si="11"/>
        <v>0.76451612903225818</v>
      </c>
      <c r="J73">
        <f t="shared" si="11"/>
        <v>0.80322580645161301</v>
      </c>
      <c r="K73">
        <f t="shared" si="11"/>
        <v>1.0161290322580647</v>
      </c>
      <c r="L73">
        <f t="shared" si="11"/>
        <v>0.44516129032258062</v>
      </c>
      <c r="M73">
        <f t="shared" si="11"/>
        <v>1.0064516129032257</v>
      </c>
      <c r="N73">
        <f t="shared" si="11"/>
        <v>1.9354838709677415</v>
      </c>
      <c r="O73">
        <f t="shared" si="11"/>
        <v>0.93870967741935485</v>
      </c>
      <c r="P73">
        <f t="shared" si="11"/>
        <v>1.2774193548387101</v>
      </c>
      <c r="Q73">
        <f t="shared" si="11"/>
        <v>0.56129032258064515</v>
      </c>
      <c r="R73">
        <f t="shared" si="11"/>
        <v>1.0258064516129033</v>
      </c>
      <c r="S73">
        <f t="shared" si="11"/>
        <v>0</v>
      </c>
      <c r="T73">
        <f t="shared" si="11"/>
        <v>0.54193548387096768</v>
      </c>
      <c r="U73">
        <f t="shared" si="11"/>
        <v>0.15483870967741925</v>
      </c>
      <c r="V73">
        <f t="shared" si="11"/>
        <v>0.22258064516129031</v>
      </c>
      <c r="W73">
        <f t="shared" si="11"/>
        <v>0.15483870967741936</v>
      </c>
      <c r="X73">
        <f t="shared" si="11"/>
        <v>0.23225806451612901</v>
      </c>
      <c r="Y73">
        <f>((((Y58-Y65)*5)/155)*1000*3)/10</f>
        <v>0.33870967741935487</v>
      </c>
      <c r="Z73">
        <f t="shared" si="11"/>
        <v>0.1645161290322581</v>
      </c>
      <c r="AA73">
        <f t="shared" si="11"/>
        <v>0.25161290322580643</v>
      </c>
      <c r="AB73">
        <f t="shared" si="11"/>
        <v>0.32903225806451608</v>
      </c>
      <c r="AC73">
        <f t="shared" si="11"/>
        <v>0.47419354838709682</v>
      </c>
      <c r="AD73">
        <f t="shared" si="11"/>
        <v>0.54193548387096779</v>
      </c>
      <c r="AE73">
        <f t="shared" si="11"/>
        <v>0.65806451612903238</v>
      </c>
      <c r="AF73">
        <f t="shared" si="11"/>
        <v>0.38709677419354843</v>
      </c>
      <c r="AG73">
        <f t="shared" si="11"/>
        <v>0.49354838709677418</v>
      </c>
      <c r="AH73">
        <f t="shared" si="11"/>
        <v>0.26129032258064511</v>
      </c>
      <c r="AI73">
        <f t="shared" si="11"/>
        <v>0.52258064516129032</v>
      </c>
    </row>
    <row r="74" spans="2:35" x14ac:dyDescent="0.3">
      <c r="C74">
        <f t="shared" si="11"/>
        <v>1.0838709677419356</v>
      </c>
      <c r="D74">
        <f t="shared" si="11"/>
        <v>0.74516129032258061</v>
      </c>
      <c r="E74">
        <f t="shared" si="11"/>
        <v>0.73548387096774204</v>
      </c>
      <c r="F74">
        <f t="shared" si="11"/>
        <v>0.54193548387096779</v>
      </c>
      <c r="G74">
        <f t="shared" si="11"/>
        <v>0.68709677419354853</v>
      </c>
      <c r="H74">
        <f t="shared" si="11"/>
        <v>1.2677419354838708</v>
      </c>
      <c r="I74">
        <f t="shared" si="11"/>
        <v>0.69677419354838721</v>
      </c>
      <c r="J74">
        <f t="shared" si="11"/>
        <v>0.83225806451612905</v>
      </c>
      <c r="K74">
        <f t="shared" si="11"/>
        <v>1.0161290322580647</v>
      </c>
      <c r="L74">
        <f t="shared" si="11"/>
        <v>0.43548387096774199</v>
      </c>
      <c r="M74">
        <f t="shared" si="11"/>
        <v>1.0354838709677421</v>
      </c>
      <c r="N74">
        <f t="shared" si="11"/>
        <v>1.9161290322580644</v>
      </c>
      <c r="O74">
        <f t="shared" si="11"/>
        <v>1.0064516129032257</v>
      </c>
      <c r="P74">
        <f t="shared" si="11"/>
        <v>1.2870967741935484</v>
      </c>
      <c r="Q74">
        <f t="shared" si="11"/>
        <v>0.59032258064516119</v>
      </c>
      <c r="R74">
        <f t="shared" si="11"/>
        <v>1.0161290322580647</v>
      </c>
      <c r="S74">
        <f t="shared" si="11"/>
        <v>0</v>
      </c>
      <c r="T74">
        <f t="shared" si="11"/>
        <v>0.43548387096774188</v>
      </c>
      <c r="U74">
        <f t="shared" si="11"/>
        <v>0.1645161290322581</v>
      </c>
      <c r="V74">
        <f t="shared" si="11"/>
        <v>0.23225806451612901</v>
      </c>
      <c r="W74">
        <f t="shared" si="11"/>
        <v>0.15483870967741931</v>
      </c>
      <c r="X74">
        <f t="shared" si="11"/>
        <v>0.23225806451612901</v>
      </c>
      <c r="Y74">
        <f>((((Y59-Y66)*5)/155)*1000*3)/10</f>
        <v>0.29032258064516137</v>
      </c>
      <c r="Z74">
        <f t="shared" si="11"/>
        <v>0.16451612903225804</v>
      </c>
      <c r="AA74">
        <f t="shared" si="11"/>
        <v>0.24193548387096769</v>
      </c>
      <c r="AB74">
        <f t="shared" si="11"/>
        <v>0.38709677419354838</v>
      </c>
      <c r="AC74">
        <f t="shared" si="11"/>
        <v>0.48387096774193539</v>
      </c>
      <c r="AD74">
        <f t="shared" si="11"/>
        <v>0.50322580645161286</v>
      </c>
      <c r="AE74">
        <f t="shared" si="11"/>
        <v>0.6000000000000002</v>
      </c>
      <c r="AF74">
        <f t="shared" si="11"/>
        <v>0.35806451612903223</v>
      </c>
      <c r="AG74">
        <f t="shared" si="11"/>
        <v>0.50322580645161286</v>
      </c>
      <c r="AH74">
        <f t="shared" si="11"/>
        <v>0.3000000000000001</v>
      </c>
      <c r="AI74">
        <f t="shared" si="11"/>
        <v>0.47419354838709682</v>
      </c>
    </row>
    <row r="75" spans="2:35" x14ac:dyDescent="0.3">
      <c r="C75">
        <f t="shared" si="11"/>
        <v>1.0935483870967744</v>
      </c>
      <c r="D75">
        <f t="shared" si="11"/>
        <v>0.76451612903225818</v>
      </c>
      <c r="E75">
        <f t="shared" si="11"/>
        <v>0.66774193548387095</v>
      </c>
      <c r="F75">
        <f t="shared" si="11"/>
        <v>0.54193548387096768</v>
      </c>
      <c r="G75">
        <f t="shared" si="11"/>
        <v>0.66774193548387095</v>
      </c>
      <c r="H75">
        <f t="shared" si="11"/>
        <v>1.1709677419354838</v>
      </c>
      <c r="I75">
        <f t="shared" si="11"/>
        <v>0.72580645161290325</v>
      </c>
      <c r="J75">
        <f t="shared" si="11"/>
        <v>0.79354838709677422</v>
      </c>
      <c r="K75">
        <f t="shared" si="11"/>
        <v>0.98709677419354835</v>
      </c>
      <c r="L75">
        <f t="shared" si="11"/>
        <v>0.4258064516129032</v>
      </c>
      <c r="M75">
        <f t="shared" si="11"/>
        <v>0.98709677419354835</v>
      </c>
      <c r="N75">
        <f t="shared" si="11"/>
        <v>1.8967741935483873</v>
      </c>
      <c r="O75">
        <f t="shared" si="11"/>
        <v>0.99677419354838714</v>
      </c>
      <c r="P75">
        <f t="shared" si="11"/>
        <v>1.2387096774193549</v>
      </c>
      <c r="Q75">
        <f t="shared" si="11"/>
        <v>0.54193548387096779</v>
      </c>
      <c r="R75">
        <f t="shared" si="11"/>
        <v>0.98709677419354835</v>
      </c>
      <c r="S75">
        <f t="shared" si="11"/>
        <v>0</v>
      </c>
      <c r="T75">
        <f t="shared" si="11"/>
        <v>0.532258064516129</v>
      </c>
      <c r="U75">
        <f t="shared" si="11"/>
        <v>0.14516129032258066</v>
      </c>
      <c r="V75">
        <f t="shared" si="11"/>
        <v>0.20322580645161289</v>
      </c>
      <c r="W75">
        <f t="shared" si="11"/>
        <v>0.12580645161290321</v>
      </c>
      <c r="X75">
        <f t="shared" si="11"/>
        <v>0.21290322580645166</v>
      </c>
      <c r="Y75">
        <f t="shared" si="11"/>
        <v>0.30967741935483872</v>
      </c>
      <c r="Z75">
        <f t="shared" si="11"/>
        <v>0.13548387096774192</v>
      </c>
      <c r="AA75">
        <f t="shared" si="11"/>
        <v>0.23225806451612901</v>
      </c>
      <c r="AB75">
        <f t="shared" si="11"/>
        <v>0.38709677419354838</v>
      </c>
      <c r="AC75">
        <f t="shared" si="11"/>
        <v>0.35806451612903228</v>
      </c>
      <c r="AD75">
        <f t="shared" si="11"/>
        <v>0.51290322580645165</v>
      </c>
      <c r="AE75">
        <f t="shared" si="11"/>
        <v>0.57096774193548394</v>
      </c>
      <c r="AF75">
        <f t="shared" si="11"/>
        <v>0.37741935483870975</v>
      </c>
      <c r="AG75">
        <f t="shared" si="11"/>
        <v>0.48387096774193539</v>
      </c>
      <c r="AH75">
        <f t="shared" si="11"/>
        <v>0.26129032258064511</v>
      </c>
      <c r="AI75">
        <f t="shared" si="11"/>
        <v>0.54193548387096779</v>
      </c>
    </row>
    <row r="76" spans="2:35" x14ac:dyDescent="0.3">
      <c r="C76">
        <f t="shared" si="11"/>
        <v>1.1129032258064517</v>
      </c>
      <c r="D76">
        <f t="shared" si="11"/>
        <v>0.80322580645161301</v>
      </c>
      <c r="E76">
        <f t="shared" si="11"/>
        <v>0.67741935483870963</v>
      </c>
      <c r="F76">
        <f t="shared" si="11"/>
        <v>0.50322580645161286</v>
      </c>
      <c r="G76">
        <f t="shared" si="11"/>
        <v>0.67741935483870974</v>
      </c>
      <c r="H76">
        <f t="shared" si="11"/>
        <v>1.2774193548387101</v>
      </c>
      <c r="I76">
        <f t="shared" si="11"/>
        <v>0.65806451612903238</v>
      </c>
      <c r="J76">
        <f t="shared" si="11"/>
        <v>0.81290322580645158</v>
      </c>
      <c r="K76">
        <f t="shared" si="11"/>
        <v>0.96774193548387077</v>
      </c>
      <c r="L76">
        <f t="shared" si="11"/>
        <v>0.40645161290322579</v>
      </c>
      <c r="M76">
        <f t="shared" si="11"/>
        <v>0.93870967741935485</v>
      </c>
      <c r="N76">
        <f t="shared" si="11"/>
        <v>1.8580645161290321</v>
      </c>
      <c r="O76">
        <f t="shared" si="11"/>
        <v>0.88064516129032244</v>
      </c>
      <c r="P76">
        <f t="shared" si="11"/>
        <v>1.2580645161290323</v>
      </c>
      <c r="Q76">
        <f t="shared" si="11"/>
        <v>0.54193548387096779</v>
      </c>
      <c r="R76">
        <f t="shared" si="11"/>
        <v>0.8999999999999998</v>
      </c>
      <c r="S76">
        <f t="shared" si="11"/>
        <v>0</v>
      </c>
      <c r="T76">
        <f t="shared" si="11"/>
        <v>0.41612903225806452</v>
      </c>
      <c r="U76">
        <f t="shared" si="11"/>
        <v>0.13548387096774192</v>
      </c>
      <c r="V76">
        <f t="shared" si="11"/>
        <v>0.19354838709677416</v>
      </c>
      <c r="W76">
        <f t="shared" si="11"/>
        <v>0.12580645161290321</v>
      </c>
      <c r="X76">
        <f t="shared" si="11"/>
        <v>0.22258064516129031</v>
      </c>
      <c r="Y76">
        <f t="shared" si="11"/>
        <v>0.25161290322580643</v>
      </c>
      <c r="Z76">
        <f t="shared" si="11"/>
        <v>0.11612903225806448</v>
      </c>
      <c r="AA76">
        <f t="shared" si="11"/>
        <v>0.19354838709677416</v>
      </c>
      <c r="AB76">
        <f t="shared" si="11"/>
        <v>0.33870967741935482</v>
      </c>
      <c r="AC76">
        <f t="shared" si="11"/>
        <v>0.43548387096774188</v>
      </c>
      <c r="AD76">
        <f t="shared" si="11"/>
        <v>0.48387096774193539</v>
      </c>
      <c r="AE76">
        <f t="shared" si="11"/>
        <v>0.58064516129032273</v>
      </c>
      <c r="AF76">
        <f t="shared" si="11"/>
        <v>0.34838709677419349</v>
      </c>
      <c r="AG76">
        <f t="shared" si="11"/>
        <v>0.45483870967741941</v>
      </c>
      <c r="AH76">
        <f t="shared" si="11"/>
        <v>0.2709677419354839</v>
      </c>
      <c r="AI76">
        <f t="shared" si="11"/>
        <v>0.48387096774193539</v>
      </c>
    </row>
    <row r="78" spans="2:35" x14ac:dyDescent="0.3">
      <c r="B78" s="79" t="s">
        <v>92</v>
      </c>
      <c r="C78" s="79">
        <v>0.93065664556962002</v>
      </c>
      <c r="D78" s="79">
        <v>0.58155854430380005</v>
      </c>
      <c r="E78" s="79">
        <v>0.51313291139240502</v>
      </c>
      <c r="F78" s="79">
        <v>0.39798259493671001</v>
      </c>
      <c r="G78" s="79">
        <v>0.66524920886076</v>
      </c>
      <c r="H78" s="79">
        <v>1.1081170886075999</v>
      </c>
      <c r="I78" s="79">
        <v>0.58901107594940005</v>
      </c>
      <c r="J78" s="79">
        <v>0.68955696202530004</v>
      </c>
      <c r="K78" s="79">
        <v>0.61016613924050622</v>
      </c>
      <c r="L78" s="79">
        <v>0.27154592563291102</v>
      </c>
      <c r="M78" s="79">
        <v>0.62920292721518978</v>
      </c>
      <c r="N78" s="79">
        <v>1.1014141613924049</v>
      </c>
      <c r="O78" s="79">
        <v>0.86481408227848089</v>
      </c>
      <c r="P78" s="79">
        <v>0.99337420886075933</v>
      </c>
      <c r="Q78" s="79">
        <v>0.49498219936708898</v>
      </c>
      <c r="R78" s="79">
        <v>0.801071993670886</v>
      </c>
      <c r="T78" s="79">
        <v>0.48595727848101</v>
      </c>
      <c r="U78" s="79">
        <v>0.13572982594936706</v>
      </c>
      <c r="V78" s="79">
        <v>0.17850079113924042</v>
      </c>
      <c r="W78" s="79">
        <v>0.103855221518987</v>
      </c>
      <c r="X78" s="79">
        <v>0.36702927215190001</v>
      </c>
      <c r="Y78" s="79">
        <v>0.38059731012657999</v>
      </c>
      <c r="Z78" s="79">
        <v>0.21088805379746828</v>
      </c>
      <c r="AA78" s="79">
        <v>0.27890229430379698</v>
      </c>
      <c r="AB78" s="79">
        <v>0.25492088607594898</v>
      </c>
      <c r="AC78" s="79">
        <v>0.30512658227849998</v>
      </c>
      <c r="AD78" s="79">
        <v>0.348348496835443</v>
      </c>
      <c r="AE78" s="79">
        <v>0.38729232594936702</v>
      </c>
      <c r="AF78" s="79">
        <v>0.39310719936708799</v>
      </c>
      <c r="AG78" s="79">
        <v>0.53476068037974678</v>
      </c>
      <c r="AH78" s="79">
        <v>0.25428204113924002</v>
      </c>
      <c r="AI78" s="79">
        <v>0.45810126582279997</v>
      </c>
    </row>
    <row r="80" spans="2:35" x14ac:dyDescent="0.3">
      <c r="C80">
        <f>C71/C$78</f>
        <v>1.164630342352027</v>
      </c>
      <c r="D80">
        <f t="shared" ref="D80:R80" si="12">D71/D$78</f>
        <v>1.2979582486937022</v>
      </c>
      <c r="E80">
        <f t="shared" si="12"/>
        <v>1.452179881233028</v>
      </c>
      <c r="F80">
        <f t="shared" si="12"/>
        <v>1.2644417440708415</v>
      </c>
      <c r="G80">
        <f t="shared" si="12"/>
        <v>1.0328411744678396</v>
      </c>
      <c r="H80">
        <f t="shared" si="12"/>
        <v>1.2139162044805551</v>
      </c>
      <c r="I80">
        <f t="shared" si="12"/>
        <v>1.2322458460445909</v>
      </c>
      <c r="J80">
        <f t="shared" si="12"/>
        <v>1.1788775555522937</v>
      </c>
      <c r="K80">
        <f t="shared" si="12"/>
        <v>1.6494714278245413</v>
      </c>
      <c r="L80">
        <f t="shared" si="12"/>
        <v>1.532444396976915</v>
      </c>
      <c r="M80">
        <f t="shared" si="12"/>
        <v>1.5380442360098865</v>
      </c>
      <c r="N80">
        <f t="shared" si="12"/>
        <v>1.7484852829368964</v>
      </c>
      <c r="O80">
        <f t="shared" si="12"/>
        <v>1.1525878382116972</v>
      </c>
      <c r="P80">
        <f t="shared" si="12"/>
        <v>1.2469718524703353</v>
      </c>
      <c r="Q80">
        <f t="shared" si="12"/>
        <v>1.0948585314056059</v>
      </c>
      <c r="R80">
        <f t="shared" si="12"/>
        <v>1.2322198029545508</v>
      </c>
      <c r="T80">
        <f>T71/T$78</f>
        <v>1.0952774823742626</v>
      </c>
      <c r="U80">
        <f t="shared" ref="U80:AI80" si="13">U71/U$78</f>
        <v>1.0694870438921209</v>
      </c>
      <c r="V80">
        <f t="shared" si="13"/>
        <v>1.0842998838352251</v>
      </c>
      <c r="W80">
        <f t="shared" si="13"/>
        <v>1.3045455874644927</v>
      </c>
      <c r="X80">
        <f t="shared" si="13"/>
        <v>0.79100661084331003</v>
      </c>
      <c r="Y80">
        <f t="shared" si="13"/>
        <v>0.86451545849098577</v>
      </c>
      <c r="Z80">
        <f t="shared" si="13"/>
        <v>0.68833339636198643</v>
      </c>
      <c r="AA80">
        <f t="shared" si="13"/>
        <v>0.86745605472659593</v>
      </c>
      <c r="AB80">
        <f t="shared" si="13"/>
        <v>1.2527605863355249</v>
      </c>
      <c r="AC80">
        <f t="shared" si="13"/>
        <v>1.3637914768050219</v>
      </c>
      <c r="AD80">
        <f t="shared" si="13"/>
        <v>1.5557279241740885</v>
      </c>
      <c r="AE80">
        <f t="shared" si="13"/>
        <v>1.6241795045191605</v>
      </c>
      <c r="AF80">
        <f t="shared" si="13"/>
        <v>0.88623942104114395</v>
      </c>
      <c r="AG80">
        <f t="shared" si="13"/>
        <v>0.88673974318822446</v>
      </c>
      <c r="AH80">
        <f t="shared" si="13"/>
        <v>0.9895032386027921</v>
      </c>
      <c r="AI80">
        <f t="shared" si="13"/>
        <v>1.3097540757114792</v>
      </c>
    </row>
    <row r="81" spans="2:36" x14ac:dyDescent="0.3">
      <c r="C81">
        <f t="shared" ref="C81:R85" si="14">C72/C$78</f>
        <v>1.2270212535494571</v>
      </c>
      <c r="D81">
        <f t="shared" si="14"/>
        <v>1.3811607005330426</v>
      </c>
      <c r="E81">
        <f t="shared" si="14"/>
        <v>1.5276177971412375</v>
      </c>
      <c r="F81">
        <f t="shared" si="14"/>
        <v>1.313074118842797</v>
      </c>
      <c r="G81">
        <f t="shared" si="14"/>
        <v>1.0182941156725178</v>
      </c>
      <c r="H81">
        <f t="shared" si="14"/>
        <v>1.1440505236471421</v>
      </c>
      <c r="I81">
        <f t="shared" si="14"/>
        <v>1.1336661783610236</v>
      </c>
      <c r="J81">
        <f t="shared" si="14"/>
        <v>1.0806377592562693</v>
      </c>
      <c r="K81">
        <f t="shared" si="14"/>
        <v>1.5860302190620588</v>
      </c>
      <c r="L81">
        <f t="shared" si="14"/>
        <v>1.5680826387670757</v>
      </c>
      <c r="M81">
        <f t="shared" si="14"/>
        <v>1.5688051207300844</v>
      </c>
      <c r="N81">
        <f t="shared" si="14"/>
        <v>1.7133398501140442</v>
      </c>
      <c r="O81">
        <f t="shared" si="14"/>
        <v>1.1749681845847402</v>
      </c>
      <c r="P81">
        <f t="shared" si="14"/>
        <v>1.315165625652307</v>
      </c>
      <c r="Q81">
        <f t="shared" si="14"/>
        <v>1.1339606218129488</v>
      </c>
      <c r="R81">
        <f t="shared" si="14"/>
        <v>1.0268498357954587</v>
      </c>
      <c r="T81">
        <f t="shared" ref="T81:AI85" si="15">T72/T$78</f>
        <v>0.87622198589941003</v>
      </c>
      <c r="U81">
        <f t="shared" si="15"/>
        <v>0.99818790763264598</v>
      </c>
      <c r="V81">
        <f t="shared" si="15"/>
        <v>1.0842998838352251</v>
      </c>
      <c r="W81">
        <f t="shared" si="15"/>
        <v>1.2113637597884575</v>
      </c>
      <c r="X81">
        <f t="shared" si="15"/>
        <v>0.58007151461842732</v>
      </c>
      <c r="Y81">
        <f t="shared" si="15"/>
        <v>0.71195390699257632</v>
      </c>
      <c r="Z81">
        <f t="shared" si="15"/>
        <v>0.59655561018038816</v>
      </c>
      <c r="AA81">
        <f t="shared" si="15"/>
        <v>0.72866308597034068</v>
      </c>
      <c r="AB81">
        <f t="shared" si="15"/>
        <v>1.2147981443253579</v>
      </c>
      <c r="AC81">
        <f t="shared" si="15"/>
        <v>1.458939719372814</v>
      </c>
      <c r="AD81">
        <f t="shared" si="15"/>
        <v>1.3890427894411501</v>
      </c>
      <c r="AE81">
        <f t="shared" si="15"/>
        <v>1.5242299965487509</v>
      </c>
      <c r="AF81">
        <f t="shared" si="15"/>
        <v>0.9354749444323186</v>
      </c>
      <c r="AG81">
        <f t="shared" si="15"/>
        <v>0.72386917811283602</v>
      </c>
      <c r="AH81">
        <f t="shared" si="15"/>
        <v>1.1797923229494829</v>
      </c>
      <c r="AI81">
        <f t="shared" si="15"/>
        <v>1.0140031553895321</v>
      </c>
    </row>
    <row r="82" spans="2:36" x14ac:dyDescent="0.3">
      <c r="C82">
        <f t="shared" si="14"/>
        <v>1.2166227683498854</v>
      </c>
      <c r="D82">
        <f t="shared" si="14"/>
        <v>1.3145987390615708</v>
      </c>
      <c r="E82">
        <f t="shared" si="14"/>
        <v>1.4710393602100804</v>
      </c>
      <c r="F82">
        <f t="shared" si="14"/>
        <v>1.410338868386708</v>
      </c>
      <c r="G82">
        <f t="shared" si="14"/>
        <v>1.0764823508538046</v>
      </c>
      <c r="H82">
        <f t="shared" si="14"/>
        <v>1.0741848428137284</v>
      </c>
      <c r="I82">
        <f t="shared" si="14"/>
        <v>1.2979656245003026</v>
      </c>
      <c r="J82">
        <f t="shared" si="14"/>
        <v>1.1648432989385762</v>
      </c>
      <c r="K82">
        <f t="shared" si="14"/>
        <v>1.6653317300151624</v>
      </c>
      <c r="L82">
        <f t="shared" si="14"/>
        <v>1.6393591223473973</v>
      </c>
      <c r="M82">
        <f t="shared" si="14"/>
        <v>1.599566005450282</v>
      </c>
      <c r="N82">
        <f t="shared" si="14"/>
        <v>1.7572716411426088</v>
      </c>
      <c r="O82">
        <f t="shared" si="14"/>
        <v>1.0854467990925691</v>
      </c>
      <c r="P82">
        <f t="shared" si="14"/>
        <v>1.2859397228600336</v>
      </c>
      <c r="Q82">
        <f t="shared" si="14"/>
        <v>1.1339606218129488</v>
      </c>
      <c r="R82">
        <f t="shared" si="14"/>
        <v>1.2805421481684549</v>
      </c>
      <c r="T82">
        <f t="shared" si="15"/>
        <v>1.1151916184174309</v>
      </c>
      <c r="U82">
        <f t="shared" si="15"/>
        <v>1.1407861801515948</v>
      </c>
      <c r="V82">
        <f t="shared" si="15"/>
        <v>1.2469448664105089</v>
      </c>
      <c r="W82">
        <f t="shared" si="15"/>
        <v>1.4909092428165633</v>
      </c>
      <c r="X82">
        <f t="shared" si="15"/>
        <v>0.63280528867464791</v>
      </c>
      <c r="Y82">
        <f t="shared" si="15"/>
        <v>0.88994238374072054</v>
      </c>
      <c r="Z82">
        <f t="shared" si="15"/>
        <v>0.78011118254358469</v>
      </c>
      <c r="AA82">
        <f t="shared" si="15"/>
        <v>0.90215429691565996</v>
      </c>
      <c r="AB82">
        <f t="shared" si="15"/>
        <v>1.2907230283456923</v>
      </c>
      <c r="AC82">
        <f t="shared" si="15"/>
        <v>1.5540879619406065</v>
      </c>
      <c r="AD82">
        <f t="shared" si="15"/>
        <v>1.5557279241740885</v>
      </c>
      <c r="AE82">
        <f t="shared" si="15"/>
        <v>1.6991416354969682</v>
      </c>
      <c r="AF82">
        <f t="shared" si="15"/>
        <v>0.98471046782349325</v>
      </c>
      <c r="AG82">
        <f t="shared" si="15"/>
        <v>0.92293320209386609</v>
      </c>
      <c r="AH82">
        <f t="shared" si="15"/>
        <v>1.0275610554721302</v>
      </c>
      <c r="AI82">
        <f t="shared" si="15"/>
        <v>1.1407535498132237</v>
      </c>
    </row>
    <row r="83" spans="2:36" x14ac:dyDescent="0.3">
      <c r="C83">
        <f t="shared" si="14"/>
        <v>1.164630342352027</v>
      </c>
      <c r="D83">
        <f t="shared" si="14"/>
        <v>1.2813177583258346</v>
      </c>
      <c r="E83">
        <f t="shared" si="14"/>
        <v>1.433320402255976</v>
      </c>
      <c r="F83">
        <f t="shared" si="14"/>
        <v>1.3617064936147527</v>
      </c>
      <c r="G83">
        <f t="shared" si="14"/>
        <v>1.0328411744678396</v>
      </c>
      <c r="H83">
        <f t="shared" si="14"/>
        <v>1.1440505236471417</v>
      </c>
      <c r="I83">
        <f t="shared" si="14"/>
        <v>1.1829560122028073</v>
      </c>
      <c r="J83">
        <f t="shared" si="14"/>
        <v>1.2069460687797293</v>
      </c>
      <c r="K83">
        <f t="shared" si="14"/>
        <v>1.6653317300151624</v>
      </c>
      <c r="L83">
        <f t="shared" si="14"/>
        <v>1.6037208805572367</v>
      </c>
      <c r="M83">
        <f t="shared" si="14"/>
        <v>1.6457073325305791</v>
      </c>
      <c r="N83">
        <f t="shared" si="14"/>
        <v>1.7396989247311829</v>
      </c>
      <c r="O83">
        <f t="shared" si="14"/>
        <v>1.1637780113982183</v>
      </c>
      <c r="P83">
        <f t="shared" si="14"/>
        <v>1.2956816904574577</v>
      </c>
      <c r="Q83">
        <f t="shared" si="14"/>
        <v>1.192613757423963</v>
      </c>
      <c r="R83">
        <f t="shared" si="14"/>
        <v>1.268461561864979</v>
      </c>
      <c r="T83">
        <f t="shared" si="15"/>
        <v>0.8961361219425783</v>
      </c>
      <c r="U83">
        <f t="shared" si="15"/>
        <v>1.2120853164110705</v>
      </c>
      <c r="V83">
        <f t="shared" si="15"/>
        <v>1.3011598606022703</v>
      </c>
      <c r="W83">
        <f t="shared" si="15"/>
        <v>1.4909092428165627</v>
      </c>
      <c r="X83">
        <f t="shared" si="15"/>
        <v>0.63280528867464791</v>
      </c>
      <c r="Y83">
        <f t="shared" si="15"/>
        <v>0.76280775749204632</v>
      </c>
      <c r="Z83">
        <f t="shared" si="15"/>
        <v>0.78011118254358447</v>
      </c>
      <c r="AA83">
        <f t="shared" si="15"/>
        <v>0.86745605472659593</v>
      </c>
      <c r="AB83">
        <f t="shared" si="15"/>
        <v>1.518497680406697</v>
      </c>
      <c r="AC83">
        <f t="shared" si="15"/>
        <v>1.5858040427965368</v>
      </c>
      <c r="AD83">
        <f t="shared" si="15"/>
        <v>1.4446045010187962</v>
      </c>
      <c r="AE83">
        <f t="shared" si="15"/>
        <v>1.5492173735413537</v>
      </c>
      <c r="AF83">
        <f t="shared" si="15"/>
        <v>0.910857182736731</v>
      </c>
      <c r="AG83">
        <f t="shared" si="15"/>
        <v>0.94102993154668702</v>
      </c>
      <c r="AH83">
        <f t="shared" si="15"/>
        <v>1.1797923229494836</v>
      </c>
      <c r="AI83">
        <f t="shared" si="15"/>
        <v>1.0351282211268142</v>
      </c>
    </row>
    <row r="84" spans="2:36" x14ac:dyDescent="0.3">
      <c r="C84">
        <f t="shared" si="14"/>
        <v>1.1750288275515988</v>
      </c>
      <c r="D84">
        <f t="shared" si="14"/>
        <v>1.3145987390615708</v>
      </c>
      <c r="E84">
        <f t="shared" si="14"/>
        <v>1.3013040494166095</v>
      </c>
      <c r="F84">
        <f t="shared" si="14"/>
        <v>1.3617064936147523</v>
      </c>
      <c r="G84">
        <f t="shared" si="14"/>
        <v>1.003747056877196</v>
      </c>
      <c r="H84">
        <f t="shared" si="14"/>
        <v>1.0567184226053752</v>
      </c>
      <c r="I84">
        <f t="shared" si="14"/>
        <v>1.2322458460445909</v>
      </c>
      <c r="J84">
        <f t="shared" si="14"/>
        <v>1.1508090423248583</v>
      </c>
      <c r="K84">
        <f t="shared" si="14"/>
        <v>1.6177508234433002</v>
      </c>
      <c r="L84">
        <f t="shared" si="14"/>
        <v>1.5680826387670757</v>
      </c>
      <c r="M84">
        <f t="shared" si="14"/>
        <v>1.5688051207300844</v>
      </c>
      <c r="N84">
        <f t="shared" si="14"/>
        <v>1.722126208319757</v>
      </c>
      <c r="O84">
        <f t="shared" si="14"/>
        <v>1.1525878382116972</v>
      </c>
      <c r="P84">
        <f t="shared" si="14"/>
        <v>1.2469718524703353</v>
      </c>
      <c r="Q84">
        <f t="shared" si="14"/>
        <v>1.0948585314056059</v>
      </c>
      <c r="R84">
        <f t="shared" si="14"/>
        <v>1.2322198029545508</v>
      </c>
      <c r="T84">
        <f t="shared" si="15"/>
        <v>1.0952774823742626</v>
      </c>
      <c r="U84">
        <f t="shared" si="15"/>
        <v>1.0694870438921209</v>
      </c>
      <c r="V84">
        <f t="shared" si="15"/>
        <v>1.1385148780269865</v>
      </c>
      <c r="W84">
        <f t="shared" si="15"/>
        <v>1.2113637597884575</v>
      </c>
      <c r="X84">
        <f t="shared" si="15"/>
        <v>0.58007151461842743</v>
      </c>
      <c r="Y84">
        <f t="shared" si="15"/>
        <v>0.81366160799151588</v>
      </c>
      <c r="Z84">
        <f t="shared" si="15"/>
        <v>0.64244450327118729</v>
      </c>
      <c r="AA84">
        <f t="shared" si="15"/>
        <v>0.83275781253753223</v>
      </c>
      <c r="AB84">
        <f t="shared" si="15"/>
        <v>1.518497680406697</v>
      </c>
      <c r="AC84">
        <f t="shared" si="15"/>
        <v>1.1734949916694375</v>
      </c>
      <c r="AD84">
        <f t="shared" si="15"/>
        <v>1.4723853568076195</v>
      </c>
      <c r="AE84">
        <f t="shared" si="15"/>
        <v>1.4742552425635458</v>
      </c>
      <c r="AF84">
        <f t="shared" si="15"/>
        <v>0.96009270612790598</v>
      </c>
      <c r="AG84">
        <f t="shared" si="15"/>
        <v>0.90483647264104505</v>
      </c>
      <c r="AH84">
        <f t="shared" si="15"/>
        <v>1.0275610554721302</v>
      </c>
      <c r="AI84">
        <f t="shared" si="15"/>
        <v>1.1830036812877878</v>
      </c>
    </row>
    <row r="85" spans="2:36" x14ac:dyDescent="0.3">
      <c r="C85">
        <f t="shared" si="14"/>
        <v>1.1958257979507421</v>
      </c>
      <c r="D85">
        <f t="shared" si="14"/>
        <v>1.3811607005330426</v>
      </c>
      <c r="E85">
        <f t="shared" si="14"/>
        <v>1.3201635283936617</v>
      </c>
      <c r="F85">
        <f t="shared" si="14"/>
        <v>1.2644417440708415</v>
      </c>
      <c r="G85">
        <f t="shared" si="14"/>
        <v>1.0182941156725178</v>
      </c>
      <c r="H85">
        <f t="shared" si="14"/>
        <v>1.1527837337513187</v>
      </c>
      <c r="I85">
        <f t="shared" si="14"/>
        <v>1.117236233747096</v>
      </c>
      <c r="J85">
        <f t="shared" si="14"/>
        <v>1.1788775555522937</v>
      </c>
      <c r="K85">
        <f t="shared" si="14"/>
        <v>1.5860302190620588</v>
      </c>
      <c r="L85">
        <f t="shared" si="14"/>
        <v>1.496806155186754</v>
      </c>
      <c r="M85">
        <f t="shared" si="14"/>
        <v>1.4919029089295901</v>
      </c>
      <c r="N85">
        <f t="shared" si="14"/>
        <v>1.6869807754969046</v>
      </c>
      <c r="O85">
        <f t="shared" si="14"/>
        <v>1.0183057599734411</v>
      </c>
      <c r="P85">
        <f t="shared" si="14"/>
        <v>1.2664557876651843</v>
      </c>
      <c r="Q85">
        <f t="shared" si="14"/>
        <v>1.0948585314056059</v>
      </c>
      <c r="R85">
        <f t="shared" si="14"/>
        <v>1.1234945262232667</v>
      </c>
      <c r="T85">
        <f t="shared" si="15"/>
        <v>0.85630784985624164</v>
      </c>
      <c r="U85">
        <f t="shared" si="15"/>
        <v>0.99818790763264598</v>
      </c>
      <c r="V85">
        <f t="shared" si="15"/>
        <v>1.0842998838352251</v>
      </c>
      <c r="W85">
        <f t="shared" si="15"/>
        <v>1.2113637597884575</v>
      </c>
      <c r="X85">
        <f t="shared" si="15"/>
        <v>0.60643840164653762</v>
      </c>
      <c r="Y85">
        <f t="shared" si="15"/>
        <v>0.66110005649310655</v>
      </c>
      <c r="Z85">
        <f t="shared" si="15"/>
        <v>0.55066671708958892</v>
      </c>
      <c r="AA85">
        <f t="shared" si="15"/>
        <v>0.69396484378127676</v>
      </c>
      <c r="AB85">
        <f t="shared" si="15"/>
        <v>1.3286854703558597</v>
      </c>
      <c r="AC85">
        <f t="shared" si="15"/>
        <v>1.4272236385168833</v>
      </c>
      <c r="AD85">
        <f t="shared" si="15"/>
        <v>1.3890427894411501</v>
      </c>
      <c r="AE85">
        <f t="shared" si="15"/>
        <v>1.4992426195561486</v>
      </c>
      <c r="AF85">
        <f t="shared" si="15"/>
        <v>0.88623942104114362</v>
      </c>
      <c r="AG85">
        <f t="shared" si="15"/>
        <v>0.85054628428258261</v>
      </c>
      <c r="AH85">
        <f t="shared" si="15"/>
        <v>1.0656188723414686</v>
      </c>
      <c r="AI85">
        <f t="shared" si="15"/>
        <v>1.0562532868640959</v>
      </c>
    </row>
    <row r="86" spans="2:36" x14ac:dyDescent="0.3">
      <c r="B86" s="81" t="s">
        <v>88</v>
      </c>
      <c r="C86" s="82">
        <v>0.21887000000000001</v>
      </c>
      <c r="D86" s="82">
        <v>0.29415000000000002</v>
      </c>
      <c r="E86" s="82">
        <v>0.23691000000000001</v>
      </c>
      <c r="F86" s="83">
        <v>0.20901</v>
      </c>
      <c r="G86" s="82">
        <v>0.29479</v>
      </c>
      <c r="H86" s="82">
        <v>0.35553000000000001</v>
      </c>
      <c r="I86" s="82">
        <v>0.18518000000000001</v>
      </c>
      <c r="J86" s="83">
        <v>0.23696</v>
      </c>
      <c r="K86" s="82">
        <v>0.21575</v>
      </c>
      <c r="L86" s="82">
        <v>0.16667000000000001</v>
      </c>
      <c r="M86" s="82">
        <v>0.16667000000000001</v>
      </c>
      <c r="N86" s="83">
        <v>0.17469000000000001</v>
      </c>
      <c r="O86" s="82">
        <v>0.34400999999999998</v>
      </c>
      <c r="P86" s="82">
        <v>0.18890999999999999</v>
      </c>
      <c r="Q86" s="82">
        <v>0.27623999999999999</v>
      </c>
      <c r="R86" s="82">
        <v>0.31728000000000001</v>
      </c>
      <c r="S86" s="82"/>
      <c r="T86" s="82">
        <v>0.30325000000000002</v>
      </c>
      <c r="U86" s="82">
        <v>0.22334999999999999</v>
      </c>
      <c r="V86" s="82">
        <v>0.27678999999999998</v>
      </c>
      <c r="W86" s="83">
        <v>0.17596000000000001</v>
      </c>
      <c r="X86" s="82">
        <v>0.35553000000000001</v>
      </c>
      <c r="Y86" s="82">
        <v>0.24534</v>
      </c>
      <c r="Z86" s="82">
        <v>0.20402000000000001</v>
      </c>
      <c r="AA86" s="83">
        <v>0.24820999999999999</v>
      </c>
      <c r="AB86" s="82">
        <v>0.22187000000000001</v>
      </c>
      <c r="AC86" s="82">
        <v>0.31724000000000002</v>
      </c>
      <c r="AD86" s="82">
        <v>0.21167</v>
      </c>
      <c r="AE86" s="83">
        <v>0.22528000000000001</v>
      </c>
      <c r="AF86" s="82">
        <v>0.17962</v>
      </c>
      <c r="AG86" s="82">
        <v>0.18321999999999999</v>
      </c>
      <c r="AH86" s="82">
        <v>0.23144999999999999</v>
      </c>
      <c r="AI86" s="82">
        <v>0.22464000000000001</v>
      </c>
      <c r="AJ86" s="82" t="s">
        <v>89</v>
      </c>
    </row>
    <row r="87" spans="2:36" x14ac:dyDescent="0.3">
      <c r="C87" s="76"/>
      <c r="D87" s="76"/>
      <c r="E87" s="77"/>
      <c r="F87" s="84"/>
      <c r="G87" s="76"/>
      <c r="H87" s="76"/>
      <c r="I87" s="76"/>
      <c r="J87" s="84"/>
      <c r="K87" s="76"/>
      <c r="L87" s="76"/>
      <c r="M87" s="77"/>
      <c r="N87" s="84"/>
      <c r="O87" s="76"/>
      <c r="P87" s="76"/>
      <c r="Q87" s="76"/>
      <c r="R87" s="76"/>
      <c r="T87" s="78"/>
      <c r="U87" s="78"/>
      <c r="V87" s="78"/>
      <c r="W87" s="85"/>
      <c r="X87" s="78"/>
      <c r="Y87" s="78"/>
      <c r="Z87" s="78"/>
      <c r="AA87" s="85"/>
      <c r="AB87" s="78"/>
      <c r="AC87" s="78"/>
      <c r="AD87" s="78"/>
      <c r="AE87" s="85"/>
      <c r="AF87" s="78"/>
      <c r="AG87" s="78"/>
      <c r="AH87" s="78"/>
      <c r="AI87" s="78"/>
    </row>
    <row r="88" spans="2:36" x14ac:dyDescent="0.3">
      <c r="B88" t="s">
        <v>90</v>
      </c>
      <c r="C88">
        <f t="shared" ref="C88:R88" si="16">AVERAGE(C80:C85)</f>
        <v>1.1906265553509563</v>
      </c>
      <c r="D88">
        <f t="shared" si="16"/>
        <v>1.3284658143681274</v>
      </c>
      <c r="E88">
        <f t="shared" si="16"/>
        <v>1.417604169775099</v>
      </c>
      <c r="F88" s="80">
        <f t="shared" si="16"/>
        <v>1.3292849104334488</v>
      </c>
      <c r="G88">
        <f t="shared" si="16"/>
        <v>1.0304166646686193</v>
      </c>
      <c r="H88">
        <f t="shared" si="16"/>
        <v>1.1309507084908768</v>
      </c>
      <c r="I88">
        <f t="shared" si="16"/>
        <v>1.1993859568167353</v>
      </c>
      <c r="J88" s="80">
        <f t="shared" si="16"/>
        <v>1.1601652134006701</v>
      </c>
      <c r="K88">
        <f t="shared" si="16"/>
        <v>1.6283243582370472</v>
      </c>
      <c r="L88">
        <f t="shared" si="16"/>
        <v>1.5680826387670754</v>
      </c>
      <c r="M88">
        <f t="shared" si="16"/>
        <v>1.5688051207300846</v>
      </c>
      <c r="N88" s="80">
        <f t="shared" si="16"/>
        <v>1.7279837804568989</v>
      </c>
      <c r="O88">
        <f t="shared" si="16"/>
        <v>1.1246124052453939</v>
      </c>
      <c r="P88">
        <f t="shared" si="16"/>
        <v>1.2761977552626089</v>
      </c>
      <c r="Q88">
        <f t="shared" si="16"/>
        <v>1.1241850992111131</v>
      </c>
      <c r="R88">
        <f t="shared" si="16"/>
        <v>1.1939646129935435</v>
      </c>
      <c r="T88">
        <f t="shared" ref="T88:AI88" si="17">AVERAGE(T80:T85)</f>
        <v>0.98906875681069761</v>
      </c>
      <c r="U88">
        <f t="shared" si="17"/>
        <v>1.0813702332686999</v>
      </c>
      <c r="V88">
        <f t="shared" si="17"/>
        <v>1.1565865427575737</v>
      </c>
      <c r="W88" s="80">
        <f t="shared" si="17"/>
        <v>1.3200758920771651</v>
      </c>
      <c r="X88">
        <f t="shared" si="17"/>
        <v>0.6371997698459998</v>
      </c>
      <c r="Y88">
        <f t="shared" si="17"/>
        <v>0.78399686186682516</v>
      </c>
      <c r="Z88">
        <f t="shared" si="17"/>
        <v>0.67303709866505335</v>
      </c>
      <c r="AA88" s="80">
        <f t="shared" si="17"/>
        <v>0.81540869144300032</v>
      </c>
      <c r="AB88">
        <f t="shared" si="17"/>
        <v>1.3539937650293048</v>
      </c>
      <c r="AC88">
        <f t="shared" si="17"/>
        <v>1.4272236385168833</v>
      </c>
      <c r="AD88">
        <f t="shared" si="17"/>
        <v>1.467755214176149</v>
      </c>
      <c r="AE88" s="80">
        <f t="shared" si="17"/>
        <v>1.5617110620376546</v>
      </c>
      <c r="AF88">
        <f t="shared" si="17"/>
        <v>0.92726902386712284</v>
      </c>
      <c r="AG88">
        <f t="shared" si="17"/>
        <v>0.87165913531087347</v>
      </c>
      <c r="AH88">
        <f t="shared" si="17"/>
        <v>1.0783048112979146</v>
      </c>
      <c r="AI88">
        <f t="shared" si="17"/>
        <v>1.1231493283654888</v>
      </c>
    </row>
    <row r="89" spans="2:36" x14ac:dyDescent="0.3">
      <c r="B89" s="57" t="s">
        <v>91</v>
      </c>
      <c r="C89" s="57">
        <f t="shared" ref="C89:AI89" si="18">STDEV(C80:C85)</f>
        <v>2.6915811575842653E-2</v>
      </c>
      <c r="D89" s="57">
        <f t="shared" si="18"/>
        <v>4.2642102112650876E-2</v>
      </c>
      <c r="E89" s="57">
        <f t="shared" si="18"/>
        <v>8.8793236406291956E-2</v>
      </c>
      <c r="F89" s="57">
        <f t="shared" si="18"/>
        <v>5.8896730679565169E-2</v>
      </c>
      <c r="G89" s="57">
        <f t="shared" si="18"/>
        <v>2.5055874789434562E-2</v>
      </c>
      <c r="H89" s="57">
        <f t="shared" si="18"/>
        <v>5.733403981049294E-2</v>
      </c>
      <c r="I89" s="57">
        <f t="shared" si="18"/>
        <v>6.8139716585027627E-2</v>
      </c>
      <c r="J89" s="86">
        <f t="shared" si="18"/>
        <v>4.3180528741053902E-2</v>
      </c>
      <c r="K89" s="57">
        <f t="shared" si="18"/>
        <v>3.7082820116940286E-2</v>
      </c>
      <c r="L89" s="57">
        <f t="shared" si="18"/>
        <v>5.040008487877707E-2</v>
      </c>
      <c r="M89" s="57">
        <f t="shared" si="18"/>
        <v>5.2383899085797013E-2</v>
      </c>
      <c r="N89" s="86">
        <f t="shared" si="18"/>
        <v>2.5866338186251656E-2</v>
      </c>
      <c r="O89" s="57">
        <f t="shared" si="18"/>
        <v>6.0778197491847923E-2</v>
      </c>
      <c r="P89" s="57">
        <f t="shared" si="18"/>
        <v>2.755444540095401E-2</v>
      </c>
      <c r="Q89" s="57">
        <f t="shared" si="18"/>
        <v>3.8610220633511216E-2</v>
      </c>
      <c r="R89" s="57">
        <f t="shared" si="18"/>
        <v>9.8859259549520864E-2</v>
      </c>
      <c r="S89" s="57"/>
      <c r="T89" s="57">
        <f t="shared" si="18"/>
        <v>0.12446998813814657</v>
      </c>
      <c r="U89" s="57">
        <f t="shared" si="18"/>
        <v>8.335191261257556E-2</v>
      </c>
      <c r="V89" s="57">
        <f t="shared" si="18"/>
        <v>9.4940759557310128E-2</v>
      </c>
      <c r="W89" s="86">
        <f t="shared" si="18"/>
        <v>0.1371599365203521</v>
      </c>
      <c r="X89" s="57">
        <f t="shared" si="18"/>
        <v>7.8954042494730106E-2</v>
      </c>
      <c r="Y89" s="57">
        <f t="shared" si="18"/>
        <v>8.8691020326055234E-2</v>
      </c>
      <c r="Z89" s="57">
        <f t="shared" si="18"/>
        <v>9.4787689982164108E-2</v>
      </c>
      <c r="AA89" s="86">
        <f t="shared" si="18"/>
        <v>8.4281737434419843E-2</v>
      </c>
      <c r="AB89" s="57">
        <f t="shared" si="18"/>
        <v>0.132958903079375</v>
      </c>
      <c r="AC89" s="57">
        <f t="shared" si="18"/>
        <v>0.14876160548649164</v>
      </c>
      <c r="AD89" s="57">
        <f t="shared" si="18"/>
        <v>7.5401698607618417E-2</v>
      </c>
      <c r="AE89" s="86">
        <f t="shared" si="18"/>
        <v>8.473631808829106E-2</v>
      </c>
      <c r="AF89" s="57">
        <f t="shared" si="18"/>
        <v>4.0200636509081289E-2</v>
      </c>
      <c r="AG89" s="57">
        <f t="shared" si="18"/>
        <v>7.8812589943826256E-2</v>
      </c>
      <c r="AH89" s="57">
        <f t="shared" si="18"/>
        <v>8.2214280892557862E-2</v>
      </c>
      <c r="AI89" s="57">
        <f t="shared" si="18"/>
        <v>0.11211553565136696</v>
      </c>
    </row>
    <row r="90" spans="2:36" x14ac:dyDescent="0.3">
      <c r="D90" s="87">
        <v>0</v>
      </c>
      <c r="E90" s="87">
        <v>50</v>
      </c>
      <c r="F90" s="87">
        <v>100</v>
      </c>
      <c r="G90" s="87">
        <v>200</v>
      </c>
      <c r="U90" s="87">
        <v>0</v>
      </c>
      <c r="V90" s="87">
        <v>50</v>
      </c>
      <c r="W90" s="87">
        <v>100</v>
      </c>
      <c r="X90" s="87">
        <v>200</v>
      </c>
    </row>
    <row r="91" spans="2:36" x14ac:dyDescent="0.3">
      <c r="C91" s="14" t="s">
        <v>17</v>
      </c>
      <c r="D91" s="79">
        <f>C88</f>
        <v>1.1906265553509563</v>
      </c>
      <c r="E91" s="79">
        <f>D88</f>
        <v>1.3284658143681274</v>
      </c>
      <c r="F91" s="79">
        <f>E88</f>
        <v>1.417604169775099</v>
      </c>
      <c r="G91" s="79">
        <f>F88</f>
        <v>1.3292849104334488</v>
      </c>
      <c r="T91" s="14" t="s">
        <v>17</v>
      </c>
      <c r="U91" s="79">
        <f>T88</f>
        <v>0.98906875681069761</v>
      </c>
      <c r="V91" s="79">
        <f>U88</f>
        <v>1.0813702332686999</v>
      </c>
      <c r="W91" s="79">
        <f>V88</f>
        <v>1.1565865427575737</v>
      </c>
      <c r="X91" s="79">
        <f>W88</f>
        <v>1.3200758920771651</v>
      </c>
    </row>
    <row r="92" spans="2:36" x14ac:dyDescent="0.3">
      <c r="C92" s="14" t="s">
        <v>18</v>
      </c>
      <c r="D92">
        <f>G88</f>
        <v>1.0304166646686193</v>
      </c>
      <c r="E92">
        <f>H88</f>
        <v>1.1309507084908768</v>
      </c>
      <c r="F92">
        <f>I88</f>
        <v>1.1993859568167353</v>
      </c>
      <c r="G92">
        <f>J88</f>
        <v>1.1601652134006701</v>
      </c>
      <c r="T92" s="14" t="s">
        <v>18</v>
      </c>
      <c r="U92">
        <f>X88</f>
        <v>0.6371997698459998</v>
      </c>
      <c r="V92">
        <f>Y88</f>
        <v>0.78399686186682516</v>
      </c>
      <c r="W92">
        <f>Z88</f>
        <v>0.67303709866505335</v>
      </c>
      <c r="X92">
        <f>AA88</f>
        <v>0.81540869144300032</v>
      </c>
    </row>
    <row r="93" spans="2:36" x14ac:dyDescent="0.3">
      <c r="C93" s="14" t="s">
        <v>19</v>
      </c>
      <c r="D93">
        <f>K88</f>
        <v>1.6283243582370472</v>
      </c>
      <c r="E93">
        <f>L88</f>
        <v>1.5680826387670754</v>
      </c>
      <c r="F93">
        <f>M88</f>
        <v>1.5688051207300846</v>
      </c>
      <c r="G93">
        <f>N88</f>
        <v>1.7279837804568989</v>
      </c>
      <c r="T93" s="14" t="s">
        <v>19</v>
      </c>
      <c r="U93">
        <f>AB88</f>
        <v>1.3539937650293048</v>
      </c>
      <c r="V93">
        <f>AC88</f>
        <v>1.4272236385168833</v>
      </c>
      <c r="W93">
        <f>AD88</f>
        <v>1.467755214176149</v>
      </c>
      <c r="X93">
        <f>AE88</f>
        <v>1.5617110620376546</v>
      </c>
    </row>
    <row r="94" spans="2:36" x14ac:dyDescent="0.3">
      <c r="C94" s="14" t="s">
        <v>20</v>
      </c>
      <c r="D94">
        <f>O88</f>
        <v>1.1246124052453939</v>
      </c>
      <c r="E94">
        <f>P88</f>
        <v>1.2761977552626089</v>
      </c>
      <c r="F94">
        <f>Q88</f>
        <v>1.1241850992111131</v>
      </c>
      <c r="G94">
        <f>R88</f>
        <v>1.1939646129935435</v>
      </c>
      <c r="T94" s="14" t="s">
        <v>20</v>
      </c>
      <c r="U94">
        <f>AF88</f>
        <v>0.92726902386712284</v>
      </c>
      <c r="V94">
        <f>AG88</f>
        <v>0.87165913531087347</v>
      </c>
      <c r="W94">
        <f>AH88</f>
        <v>1.0783048112979146</v>
      </c>
      <c r="X94">
        <f>AI88</f>
        <v>1.1231493283654888</v>
      </c>
    </row>
    <row r="95" spans="2:36" x14ac:dyDescent="0.3">
      <c r="D95" s="57">
        <f>C89</f>
        <v>2.6915811575842653E-2</v>
      </c>
      <c r="E95" s="57">
        <f t="shared" ref="E95:G95" si="19">D89</f>
        <v>4.2642102112650876E-2</v>
      </c>
      <c r="F95" s="57">
        <f t="shared" si="19"/>
        <v>8.8793236406291956E-2</v>
      </c>
      <c r="G95" s="57">
        <f t="shared" si="19"/>
        <v>5.8896730679565169E-2</v>
      </c>
      <c r="U95" s="57">
        <f>T89</f>
        <v>0.12446998813814657</v>
      </c>
      <c r="V95" s="57">
        <f t="shared" ref="V95:X95" si="20">U89</f>
        <v>8.335191261257556E-2</v>
      </c>
      <c r="W95" s="57">
        <f t="shared" si="20"/>
        <v>9.4940759557310128E-2</v>
      </c>
      <c r="X95" s="57">
        <f t="shared" si="20"/>
        <v>0.1371599365203521</v>
      </c>
    </row>
    <row r="96" spans="2:36" x14ac:dyDescent="0.3">
      <c r="D96" s="57">
        <f>G89</f>
        <v>2.5055874789434562E-2</v>
      </c>
      <c r="E96" s="57">
        <f t="shared" ref="E96:G96" si="21">H89</f>
        <v>5.733403981049294E-2</v>
      </c>
      <c r="F96" s="57">
        <f>I89</f>
        <v>6.8139716585027627E-2</v>
      </c>
      <c r="G96" s="57">
        <f t="shared" si="21"/>
        <v>4.3180528741053902E-2</v>
      </c>
      <c r="U96" s="57">
        <f>X89</f>
        <v>7.8954042494730106E-2</v>
      </c>
      <c r="V96" s="57">
        <f t="shared" ref="V96:X96" si="22">Y89</f>
        <v>8.8691020326055234E-2</v>
      </c>
      <c r="W96" s="57">
        <f t="shared" si="22"/>
        <v>9.4787689982164108E-2</v>
      </c>
      <c r="X96" s="57">
        <f t="shared" si="22"/>
        <v>8.4281737434419843E-2</v>
      </c>
    </row>
    <row r="97" spans="4:24" x14ac:dyDescent="0.3">
      <c r="D97" s="57">
        <f>K89</f>
        <v>3.7082820116940286E-2</v>
      </c>
      <c r="E97" s="57">
        <f t="shared" ref="E97:G97" si="23">L89</f>
        <v>5.040008487877707E-2</v>
      </c>
      <c r="F97" s="57">
        <f t="shared" si="23"/>
        <v>5.2383899085797013E-2</v>
      </c>
      <c r="G97" s="57">
        <f t="shared" si="23"/>
        <v>2.5866338186251656E-2</v>
      </c>
      <c r="U97" s="57">
        <f>AB89</f>
        <v>0.132958903079375</v>
      </c>
      <c r="V97" s="57">
        <f t="shared" ref="V97:W97" si="24">AC89</f>
        <v>0.14876160548649164</v>
      </c>
      <c r="W97" s="57">
        <f t="shared" si="24"/>
        <v>7.5401698607618417E-2</v>
      </c>
      <c r="X97" s="57">
        <f>AE89</f>
        <v>8.473631808829106E-2</v>
      </c>
    </row>
    <row r="98" spans="4:24" x14ac:dyDescent="0.3">
      <c r="D98" s="57">
        <f>O89</f>
        <v>6.0778197491847923E-2</v>
      </c>
      <c r="E98" s="57">
        <f t="shared" ref="E98:G98" si="25">P89</f>
        <v>2.755444540095401E-2</v>
      </c>
      <c r="F98" s="57">
        <f t="shared" si="25"/>
        <v>3.8610220633511216E-2</v>
      </c>
      <c r="G98" s="57">
        <f t="shared" si="25"/>
        <v>9.8859259549520864E-2</v>
      </c>
      <c r="U98" s="57">
        <f>AF89</f>
        <v>4.0200636509081289E-2</v>
      </c>
      <c r="V98" s="57">
        <f t="shared" ref="V98:X98" si="26">AG89</f>
        <v>7.8812589943826256E-2</v>
      </c>
      <c r="W98" s="57">
        <f t="shared" si="26"/>
        <v>8.2214280892557862E-2</v>
      </c>
      <c r="X98" s="57">
        <f t="shared" si="26"/>
        <v>0.11211553565136696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69D8-95CC-4BC0-BE06-C23DA98BB7CC}">
  <dimension ref="A1:AG68"/>
  <sheetViews>
    <sheetView zoomScale="70" zoomScaleNormal="70" workbookViewId="0">
      <selection activeCell="X31" sqref="X31"/>
    </sheetView>
  </sheetViews>
  <sheetFormatPr defaultRowHeight="14.4" x14ac:dyDescent="0.3"/>
  <sheetData>
    <row r="1" spans="1:33" x14ac:dyDescent="0.3">
      <c r="A1" t="s">
        <v>187</v>
      </c>
      <c r="B1" s="152"/>
      <c r="C1" s="153" t="s">
        <v>17</v>
      </c>
      <c r="D1" s="153" t="s">
        <v>97</v>
      </c>
      <c r="E1" s="153" t="s">
        <v>98</v>
      </c>
      <c r="F1" s="153" t="s">
        <v>99</v>
      </c>
      <c r="G1" s="153" t="s">
        <v>188</v>
      </c>
      <c r="H1" s="154" t="s">
        <v>17</v>
      </c>
      <c r="I1" s="154" t="s">
        <v>97</v>
      </c>
      <c r="J1" s="154" t="s">
        <v>98</v>
      </c>
      <c r="K1" s="154" t="s">
        <v>99</v>
      </c>
      <c r="L1" s="164" t="s">
        <v>192</v>
      </c>
      <c r="M1" s="165"/>
      <c r="N1" s="153" t="s">
        <v>17</v>
      </c>
      <c r="O1" s="153" t="s">
        <v>97</v>
      </c>
      <c r="P1" s="153" t="s">
        <v>98</v>
      </c>
      <c r="Q1" s="153" t="s">
        <v>99</v>
      </c>
      <c r="R1" s="154" t="s">
        <v>17</v>
      </c>
      <c r="S1" s="154" t="s">
        <v>97</v>
      </c>
      <c r="T1" s="154" t="s">
        <v>98</v>
      </c>
      <c r="U1" s="154" t="s">
        <v>99</v>
      </c>
      <c r="W1" s="22"/>
      <c r="X1" s="14"/>
      <c r="Y1" s="153" t="s">
        <v>17</v>
      </c>
      <c r="Z1" s="153" t="s">
        <v>97</v>
      </c>
      <c r="AA1" s="153" t="s">
        <v>98</v>
      </c>
      <c r="AB1" s="153" t="s">
        <v>99</v>
      </c>
      <c r="AC1" s="154" t="s">
        <v>17</v>
      </c>
      <c r="AD1" s="154" t="s">
        <v>97</v>
      </c>
      <c r="AE1" s="154" t="s">
        <v>98</v>
      </c>
      <c r="AF1" s="154" t="s">
        <v>99</v>
      </c>
      <c r="AG1" s="22"/>
    </row>
    <row r="2" spans="1:33" x14ac:dyDescent="0.3">
      <c r="B2" s="155">
        <v>0</v>
      </c>
      <c r="C2" s="156">
        <v>0.60599999999999998</v>
      </c>
      <c r="D2" s="156">
        <v>0.86599999999999999</v>
      </c>
      <c r="E2" s="156">
        <v>0.71299999999999997</v>
      </c>
      <c r="F2" s="156">
        <v>0.94899999999999995</v>
      </c>
      <c r="H2" s="157">
        <v>0.46200000000000002</v>
      </c>
      <c r="I2" s="156">
        <v>0.65300000000000002</v>
      </c>
      <c r="J2" s="156">
        <v>0.6</v>
      </c>
      <c r="K2" s="156">
        <v>0.45200000000000001</v>
      </c>
      <c r="L2" s="165"/>
      <c r="M2" s="165"/>
      <c r="N2" s="152">
        <f>C2*196.4-47.091</f>
        <v>71.927400000000006</v>
      </c>
      <c r="O2" s="152">
        <f>D2*196.4-47.091</f>
        <v>122.9914</v>
      </c>
      <c r="P2" s="152">
        <f>E2*196.4-47.091</f>
        <v>92.942199999999985</v>
      </c>
      <c r="Q2" s="152">
        <f>F2*196.4-47.091</f>
        <v>139.29259999999999</v>
      </c>
      <c r="R2" s="152">
        <f>H2*196.4-47.091</f>
        <v>43.645800000000001</v>
      </c>
      <c r="S2" s="152">
        <f>I2*196.4-47.091</f>
        <v>81.158199999999994</v>
      </c>
      <c r="T2" s="152">
        <f>J2*196.4-47.091</f>
        <v>70.748999999999995</v>
      </c>
      <c r="U2" s="152">
        <f>K2*196.4-47.091</f>
        <v>41.681800000000003</v>
      </c>
      <c r="W2" s="22"/>
      <c r="X2" s="155">
        <v>0</v>
      </c>
      <c r="Y2" s="14">
        <v>1</v>
      </c>
      <c r="Z2" s="14">
        <v>1.2363636360000001</v>
      </c>
      <c r="AA2" s="14">
        <v>1.170909091</v>
      </c>
      <c r="AB2" s="14">
        <v>1.018181818</v>
      </c>
      <c r="AC2" s="14">
        <v>1</v>
      </c>
      <c r="AD2" s="14">
        <v>1.0768162889999999</v>
      </c>
      <c r="AE2" s="14">
        <v>1.0883850070000001</v>
      </c>
      <c r="AF2" s="14">
        <v>1.0934752430000001</v>
      </c>
      <c r="AG2" s="22"/>
    </row>
    <row r="3" spans="1:33" x14ac:dyDescent="0.3">
      <c r="B3" s="158">
        <v>0</v>
      </c>
      <c r="C3" s="159">
        <v>0.69</v>
      </c>
      <c r="D3" s="159">
        <v>0.95199999999999996</v>
      </c>
      <c r="E3" s="159">
        <v>0.71699999999999997</v>
      </c>
      <c r="F3" s="159">
        <v>0.96399999999999997</v>
      </c>
      <c r="H3" s="160">
        <v>0.46700000000000003</v>
      </c>
      <c r="I3" s="159">
        <v>0.58099999999999996</v>
      </c>
      <c r="J3" s="159">
        <v>0.60699999999999998</v>
      </c>
      <c r="K3" s="159">
        <v>0.45100000000000001</v>
      </c>
      <c r="L3" s="152"/>
      <c r="N3" s="152">
        <f>C3*196.4-47.091</f>
        <v>88.424999999999983</v>
      </c>
      <c r="O3" s="152">
        <f>D3*196.4-47.091</f>
        <v>139.8818</v>
      </c>
      <c r="P3" s="152">
        <f>E3*196.4-47.091</f>
        <v>93.727800000000002</v>
      </c>
      <c r="Q3" s="152">
        <f>F3*196.4-47.091</f>
        <v>142.23859999999999</v>
      </c>
      <c r="R3" s="152">
        <f>H3*196.4-47.091</f>
        <v>44.627800000000001</v>
      </c>
      <c r="S3" s="152">
        <f>I3*196.4-47.091</f>
        <v>67.017399999999981</v>
      </c>
      <c r="T3" s="152">
        <f>J3*196.4-47.091</f>
        <v>72.123799999999989</v>
      </c>
      <c r="U3" s="152">
        <f>K3*196.4-47.091</f>
        <v>41.485400000000006</v>
      </c>
      <c r="W3" s="22"/>
      <c r="X3" s="158">
        <v>50</v>
      </c>
      <c r="Y3" s="14">
        <v>1.0954545449999999</v>
      </c>
      <c r="Z3" s="14">
        <v>1.039090909</v>
      </c>
      <c r="AA3" s="14">
        <v>0.95090909099999998</v>
      </c>
      <c r="AB3" s="14">
        <v>1.2090909089999999</v>
      </c>
      <c r="AC3" s="14">
        <v>1.0013882460000001</v>
      </c>
      <c r="AD3" s="14">
        <v>1.0740397960000001</v>
      </c>
      <c r="AE3" s="14">
        <v>1.078204535</v>
      </c>
      <c r="AF3" s="14">
        <v>1.0476631190000001</v>
      </c>
      <c r="AG3" s="22"/>
    </row>
    <row r="4" spans="1:33" x14ac:dyDescent="0.3">
      <c r="B4" s="155">
        <v>0</v>
      </c>
      <c r="C4" s="156">
        <v>0.61899999999999999</v>
      </c>
      <c r="D4" s="156">
        <v>0.876</v>
      </c>
      <c r="E4" s="156">
        <v>0.72199999999999998</v>
      </c>
      <c r="F4" s="156">
        <v>0.94699999999999995</v>
      </c>
      <c r="H4" s="157">
        <v>0.46500000000000002</v>
      </c>
      <c r="I4" s="156">
        <v>0.66100000000000003</v>
      </c>
      <c r="J4" s="156">
        <v>0.60299999999999998</v>
      </c>
      <c r="K4" s="156">
        <v>0.45400000000000001</v>
      </c>
      <c r="L4" s="152"/>
      <c r="N4" s="152">
        <f>C4*196.4-47.091</f>
        <v>74.48060000000001</v>
      </c>
      <c r="O4" s="152">
        <f>D4*196.4-47.091</f>
        <v>124.9554</v>
      </c>
      <c r="P4" s="152">
        <f>E4*196.4-47.091</f>
        <v>94.709800000000001</v>
      </c>
      <c r="Q4" s="152">
        <f>F4*196.4-47.091</f>
        <v>138.8998</v>
      </c>
      <c r="R4" s="152">
        <f>H4*196.4-47.091</f>
        <v>44.235000000000007</v>
      </c>
      <c r="S4" s="152">
        <f>I4*196.4-47.091</f>
        <v>82.729399999999998</v>
      </c>
      <c r="T4" s="152">
        <f>J4*196.4-47.091</f>
        <v>71.338200000000001</v>
      </c>
      <c r="U4" s="152">
        <f>K4*196.4-47.091</f>
        <v>42.074600000000011</v>
      </c>
      <c r="W4" s="22"/>
      <c r="X4" s="158">
        <v>100</v>
      </c>
      <c r="Y4" s="14">
        <v>1.0563636359999999</v>
      </c>
      <c r="Z4" s="14">
        <v>1.241818182</v>
      </c>
      <c r="AA4" s="14">
        <v>1.0990909090000001</v>
      </c>
      <c r="AB4" s="14">
        <v>1.17</v>
      </c>
      <c r="AC4" s="14">
        <v>1.0610828320000001</v>
      </c>
      <c r="AD4" s="14">
        <v>1.0171217029999999</v>
      </c>
      <c r="AE4" s="14">
        <v>1.789449329</v>
      </c>
      <c r="AF4" s="14">
        <v>1.0518278569999999</v>
      </c>
      <c r="AG4" s="22"/>
    </row>
    <row r="5" spans="1:33" x14ac:dyDescent="0.3">
      <c r="B5" s="158">
        <v>0</v>
      </c>
      <c r="C5" s="159">
        <v>0.69399999999999995</v>
      </c>
      <c r="D5" s="159">
        <v>0.95599999999999996</v>
      </c>
      <c r="E5" s="159">
        <v>0.72499999999999998</v>
      </c>
      <c r="F5" s="159">
        <v>0.97299999999999998</v>
      </c>
      <c r="H5" s="160">
        <v>0.46899999999999997</v>
      </c>
      <c r="I5" s="159">
        <v>0.58399999999999996</v>
      </c>
      <c r="J5" s="159">
        <v>0.60899999999999999</v>
      </c>
      <c r="K5" s="159">
        <v>0.45300000000000001</v>
      </c>
      <c r="L5" s="152"/>
      <c r="N5" s="152">
        <f>C5*196.4-47.091</f>
        <v>89.210599999999999</v>
      </c>
      <c r="O5" s="152">
        <f>D5*196.4-47.091</f>
        <v>140.66739999999999</v>
      </c>
      <c r="P5" s="152">
        <f>E5*196.4-47.091</f>
        <v>95.298999999999978</v>
      </c>
      <c r="Q5" s="152">
        <f>F5*196.4-47.091</f>
        <v>144.00619999999998</v>
      </c>
      <c r="R5" s="152">
        <f>H5*196.4-47.091</f>
        <v>45.020599999999995</v>
      </c>
      <c r="S5" s="152">
        <f>I5*196.4-47.091</f>
        <v>67.606599999999986</v>
      </c>
      <c r="T5" s="152">
        <f>J5*196.4-47.091</f>
        <v>72.516600000000011</v>
      </c>
      <c r="U5" s="152">
        <f>K5*196.4-47.091</f>
        <v>41.8782</v>
      </c>
      <c r="W5" s="22"/>
      <c r="X5" s="158">
        <v>200</v>
      </c>
      <c r="Y5" s="14">
        <v>0.90636363600000003</v>
      </c>
      <c r="Z5" s="14">
        <v>1.2672727269999999</v>
      </c>
      <c r="AA5" s="14">
        <v>1.1945454550000001</v>
      </c>
      <c r="AB5" s="14">
        <v>1.1390909090000001</v>
      </c>
      <c r="AC5" s="14">
        <v>1.073114299</v>
      </c>
      <c r="AD5" s="14">
        <v>0.933826932</v>
      </c>
      <c r="AE5" s="14">
        <v>1.068486812</v>
      </c>
      <c r="AF5" s="14">
        <v>1.1022674690000001</v>
      </c>
      <c r="AG5" s="22"/>
    </row>
    <row r="6" spans="1:33" x14ac:dyDescent="0.3">
      <c r="B6" s="155">
        <v>0</v>
      </c>
      <c r="C6" s="156">
        <v>0.622</v>
      </c>
      <c r="D6" s="156">
        <v>0.88</v>
      </c>
      <c r="E6" s="156">
        <v>0.72799999999999998</v>
      </c>
      <c r="F6" s="156">
        <v>0.95</v>
      </c>
      <c r="H6" s="157">
        <v>0.46800000000000003</v>
      </c>
      <c r="I6" s="156">
        <v>0.66500000000000004</v>
      </c>
      <c r="J6" s="156">
        <v>0.60799999999999998</v>
      </c>
      <c r="K6" s="156">
        <v>0.45500000000000002</v>
      </c>
      <c r="L6" s="152"/>
      <c r="N6" s="152">
        <f>C6*196.4-47.091</f>
        <v>75.069800000000015</v>
      </c>
      <c r="O6" s="152">
        <f>D6*196.4-47.091</f>
        <v>125.74099999999999</v>
      </c>
      <c r="P6" s="152">
        <f>E6*196.4-47.091</f>
        <v>95.888199999999983</v>
      </c>
      <c r="Q6" s="152">
        <f>F6*196.4-47.091</f>
        <v>139.48899999999998</v>
      </c>
      <c r="R6" s="152">
        <f>H6*196.4-47.091</f>
        <v>44.824200000000012</v>
      </c>
      <c r="S6" s="152">
        <f>I6*196.4-47.091</f>
        <v>83.515000000000015</v>
      </c>
      <c r="T6" s="152">
        <f>J6*196.4-47.091</f>
        <v>72.3202</v>
      </c>
      <c r="U6" s="152">
        <f>K6*196.4-47.091</f>
        <v>42.271000000000008</v>
      </c>
      <c r="W6" s="22"/>
      <c r="X6" s="14"/>
      <c r="Y6" s="153" t="s">
        <v>189</v>
      </c>
      <c r="Z6" s="153"/>
      <c r="AA6" s="153"/>
      <c r="AB6" s="153"/>
      <c r="AC6" s="166" t="s">
        <v>190</v>
      </c>
      <c r="AD6" s="166"/>
      <c r="AE6" s="166"/>
      <c r="AF6" s="166"/>
      <c r="AG6" s="22"/>
    </row>
    <row r="7" spans="1:33" x14ac:dyDescent="0.3">
      <c r="B7" s="158">
        <v>0</v>
      </c>
      <c r="C7" s="159">
        <v>0.69699999999999995</v>
      </c>
      <c r="D7" s="159">
        <v>0.96199999999999997</v>
      </c>
      <c r="E7" s="159">
        <v>0.73099999999999998</v>
      </c>
      <c r="F7" s="159">
        <v>0.97699999999999998</v>
      </c>
      <c r="H7" s="160">
        <v>0.47099999999999997</v>
      </c>
      <c r="I7" s="159">
        <v>0.58699999999999997</v>
      </c>
      <c r="J7" s="159">
        <v>0.61299999999999999</v>
      </c>
      <c r="K7" s="159">
        <v>0.45600000000000002</v>
      </c>
      <c r="L7" s="152"/>
      <c r="N7" s="152">
        <f>C7*196.4-47.091</f>
        <v>89.799799999999976</v>
      </c>
      <c r="O7" s="152">
        <f>D7*196.4-47.091</f>
        <v>141.8458</v>
      </c>
      <c r="P7" s="152">
        <f>E7*196.4-47.091</f>
        <v>96.477399999999989</v>
      </c>
      <c r="Q7" s="152">
        <f>F7*196.4-47.091</f>
        <v>144.79179999999999</v>
      </c>
      <c r="R7" s="152">
        <f>H7*196.4-47.091</f>
        <v>45.413400000000003</v>
      </c>
      <c r="S7" s="152">
        <f>I7*196.4-47.091</f>
        <v>68.195799999999991</v>
      </c>
      <c r="T7" s="152">
        <f>J7*196.4-47.091</f>
        <v>73.302199999999999</v>
      </c>
      <c r="U7" s="152">
        <f>K7*196.4-47.091</f>
        <v>42.467400000000005</v>
      </c>
      <c r="W7" s="22"/>
      <c r="X7" s="14"/>
      <c r="Y7" s="14"/>
      <c r="Z7" s="14"/>
      <c r="AA7" s="14"/>
      <c r="AB7" s="14"/>
      <c r="AC7" s="14"/>
      <c r="AD7" s="14"/>
      <c r="AE7" s="14"/>
      <c r="AF7" s="14"/>
      <c r="AG7" s="22"/>
    </row>
    <row r="8" spans="1:33" x14ac:dyDescent="0.3">
      <c r="B8" s="155">
        <v>0</v>
      </c>
      <c r="C8" s="156">
        <v>0.64400000000000002</v>
      </c>
      <c r="D8" s="156">
        <v>0.89500000000000002</v>
      </c>
      <c r="E8" s="156">
        <v>0.747</v>
      </c>
      <c r="F8" s="156">
        <v>0.95599999999999996</v>
      </c>
      <c r="H8" s="157">
        <v>0.47</v>
      </c>
      <c r="I8" s="156">
        <v>0.68100000000000005</v>
      </c>
      <c r="J8" s="156">
        <v>0.61</v>
      </c>
      <c r="K8" s="156">
        <v>0.46</v>
      </c>
      <c r="L8" s="152"/>
      <c r="N8" s="152">
        <f>C8*196.4-47.091</f>
        <v>79.390600000000006</v>
      </c>
      <c r="O8" s="152">
        <f>D8*196.4-47.091</f>
        <v>128.68700000000001</v>
      </c>
      <c r="P8" s="152">
        <f>E8*196.4-47.091</f>
        <v>99.619799999999998</v>
      </c>
      <c r="Q8" s="152">
        <f>F8*196.4-47.091</f>
        <v>140.66739999999999</v>
      </c>
      <c r="R8" s="152">
        <f>H8*196.4-47.091</f>
        <v>45.216999999999992</v>
      </c>
      <c r="S8" s="152">
        <f>I8*196.4-47.091</f>
        <v>86.657399999999996</v>
      </c>
      <c r="T8" s="152">
        <f>J8*196.4-47.091</f>
        <v>72.712999999999994</v>
      </c>
      <c r="U8" s="152">
        <f>K8*196.4-47.091</f>
        <v>43.253000000000007</v>
      </c>
      <c r="W8" s="22"/>
      <c r="X8" s="14"/>
      <c r="Y8" s="14"/>
      <c r="Z8" s="14"/>
      <c r="AA8" s="14"/>
      <c r="AB8" s="14"/>
      <c r="AC8" s="14"/>
      <c r="AD8" s="14"/>
      <c r="AE8" s="14"/>
      <c r="AF8" s="14"/>
      <c r="AG8" s="22"/>
    </row>
    <row r="9" spans="1:33" x14ac:dyDescent="0.3">
      <c r="B9" s="158">
        <v>0</v>
      </c>
      <c r="C9" s="159">
        <v>0.70599999999999996</v>
      </c>
      <c r="D9" s="159">
        <v>0.97199999999999998</v>
      </c>
      <c r="E9" s="159">
        <v>0.74199999999999999</v>
      </c>
      <c r="F9" s="159">
        <v>0.98499999999999999</v>
      </c>
      <c r="H9" s="160">
        <v>0.47499999999999998</v>
      </c>
      <c r="I9" s="159">
        <v>0.59099999999999997</v>
      </c>
      <c r="J9" s="159">
        <v>0.61699999999999999</v>
      </c>
      <c r="K9" s="159">
        <v>0.45900000000000002</v>
      </c>
      <c r="L9" s="152"/>
      <c r="N9" s="152">
        <f>C9*196.4-47.091</f>
        <v>91.567399999999992</v>
      </c>
      <c r="O9" s="152">
        <f>D9*196.4-47.091</f>
        <v>143.8098</v>
      </c>
      <c r="P9" s="152">
        <f>E9*196.4-47.091</f>
        <v>98.637799999999999</v>
      </c>
      <c r="Q9" s="152">
        <f>F9*196.4-47.091</f>
        <v>146.363</v>
      </c>
      <c r="R9" s="152">
        <f>H9*196.4-47.091</f>
        <v>46.198999999999991</v>
      </c>
      <c r="S9" s="152">
        <f>I9*196.4-47.091</f>
        <v>68.981400000000008</v>
      </c>
      <c r="T9" s="152">
        <f>J9*196.4-47.091</f>
        <v>74.087799999999987</v>
      </c>
      <c r="U9" s="152">
        <f>K9*196.4-47.091</f>
        <v>43.05660000000001</v>
      </c>
      <c r="W9" s="22"/>
      <c r="X9" s="159"/>
      <c r="Y9" s="14" t="s">
        <v>191</v>
      </c>
      <c r="Z9" s="159"/>
      <c r="AA9" s="159"/>
      <c r="AB9" s="14"/>
      <c r="AC9" s="14"/>
      <c r="AD9" s="14"/>
      <c r="AE9" s="14"/>
      <c r="AF9" s="14"/>
      <c r="AG9" s="22"/>
    </row>
    <row r="10" spans="1:33" x14ac:dyDescent="0.3">
      <c r="B10" s="158">
        <v>50</v>
      </c>
      <c r="C10" s="159">
        <v>0.72899999999999998</v>
      </c>
      <c r="D10" s="159">
        <v>0.93500000000000005</v>
      </c>
      <c r="E10" s="159">
        <v>0.82599999999999996</v>
      </c>
      <c r="F10" s="159">
        <v>0.875</v>
      </c>
      <c r="H10" s="160">
        <v>0.42899999999999999</v>
      </c>
      <c r="I10" s="159">
        <v>0.45900000000000002</v>
      </c>
      <c r="J10" s="159">
        <v>0.502</v>
      </c>
      <c r="K10" s="159">
        <v>0.42299999999999999</v>
      </c>
      <c r="L10" s="152"/>
      <c r="N10" s="152">
        <f>C10*196.4-47.091</f>
        <v>96.084599999999995</v>
      </c>
      <c r="O10" s="152">
        <f>D10*196.4-47.091</f>
        <v>136.54300000000001</v>
      </c>
      <c r="P10" s="152">
        <f>E10*196.4-47.091</f>
        <v>115.13539999999998</v>
      </c>
      <c r="Q10" s="152">
        <f>F10*196.4-47.091</f>
        <v>124.75899999999999</v>
      </c>
      <c r="R10" s="152">
        <f>H10*196.4-47.091</f>
        <v>37.1646</v>
      </c>
      <c r="S10" s="152">
        <f>I10*196.4-47.091</f>
        <v>43.05660000000001</v>
      </c>
      <c r="T10" s="152">
        <f>J10*196.4-47.091</f>
        <v>51.501799999999996</v>
      </c>
      <c r="U10" s="152">
        <f>K10*196.4-47.091</f>
        <v>35.986200000000004</v>
      </c>
      <c r="W10" s="22"/>
      <c r="X10" s="159" t="s">
        <v>186</v>
      </c>
      <c r="Y10" s="153" t="s">
        <v>17</v>
      </c>
      <c r="Z10" s="153" t="s">
        <v>97</v>
      </c>
      <c r="AA10" s="153" t="s">
        <v>98</v>
      </c>
      <c r="AB10" s="153" t="s">
        <v>99</v>
      </c>
      <c r="AC10" s="154" t="s">
        <v>17</v>
      </c>
      <c r="AD10" s="154" t="s">
        <v>97</v>
      </c>
      <c r="AE10" s="154" t="s">
        <v>98</v>
      </c>
      <c r="AF10" s="154" t="s">
        <v>99</v>
      </c>
      <c r="AG10" s="22"/>
    </row>
    <row r="11" spans="1:33" x14ac:dyDescent="0.3">
      <c r="B11" s="158">
        <v>50</v>
      </c>
      <c r="C11" s="159">
        <v>0.69299999999999995</v>
      </c>
      <c r="D11" s="159">
        <v>0.91500000000000004</v>
      </c>
      <c r="E11" s="159">
        <v>0.80700000000000005</v>
      </c>
      <c r="F11" s="159">
        <v>0.9</v>
      </c>
      <c r="H11" s="160">
        <v>0.41</v>
      </c>
      <c r="I11" s="159">
        <v>0.46400000000000002</v>
      </c>
      <c r="J11" s="159">
        <v>0.53900000000000003</v>
      </c>
      <c r="K11" s="159">
        <v>0.44</v>
      </c>
      <c r="L11" s="152"/>
      <c r="N11" s="152">
        <f>C11*196.4-47.091</f>
        <v>89.014199999999988</v>
      </c>
      <c r="O11" s="152">
        <f>D11*196.4-47.091</f>
        <v>132.61500000000001</v>
      </c>
      <c r="P11" s="152">
        <f>E11*196.4-47.091</f>
        <v>111.40380000000002</v>
      </c>
      <c r="Q11" s="152">
        <f>F11*196.4-47.091</f>
        <v>129.66900000000001</v>
      </c>
      <c r="R11" s="152">
        <f>H11*196.4-47.091</f>
        <v>33.433</v>
      </c>
      <c r="S11" s="152">
        <f>I11*196.4-47.091</f>
        <v>44.03860000000001</v>
      </c>
      <c r="T11" s="152">
        <f>J11*196.4-47.091</f>
        <v>58.768600000000013</v>
      </c>
      <c r="U11" s="152">
        <f>K11*196.4-47.091</f>
        <v>39.324999999999996</v>
      </c>
      <c r="W11" s="22"/>
      <c r="X11" s="155">
        <v>0</v>
      </c>
      <c r="Y11" s="14">
        <v>0.255</v>
      </c>
      <c r="Z11" s="14">
        <v>0.28120000000000001</v>
      </c>
      <c r="AA11" s="14">
        <v>0.217</v>
      </c>
      <c r="AB11" s="14">
        <v>0.30649999999999999</v>
      </c>
      <c r="AC11" s="14">
        <v>0.185</v>
      </c>
      <c r="AD11" s="14">
        <v>0.1996</v>
      </c>
      <c r="AE11" s="14">
        <v>0.20899999999999999</v>
      </c>
      <c r="AF11" s="14">
        <v>0.122</v>
      </c>
      <c r="AG11" s="22"/>
    </row>
    <row r="12" spans="1:33" x14ac:dyDescent="0.3">
      <c r="B12" s="158">
        <v>50</v>
      </c>
      <c r="C12" s="159">
        <v>0.73299999999999998</v>
      </c>
      <c r="D12" s="159">
        <v>0.93700000000000006</v>
      </c>
      <c r="E12" s="159">
        <v>0.83099999999999996</v>
      </c>
      <c r="F12" s="159">
        <v>0.88</v>
      </c>
      <c r="H12" s="160">
        <v>0.43</v>
      </c>
      <c r="I12" s="159">
        <v>0.46100000000000002</v>
      </c>
      <c r="J12" s="159">
        <v>0.505</v>
      </c>
      <c r="K12" s="159">
        <v>0.42699999999999999</v>
      </c>
      <c r="L12" s="152"/>
      <c r="N12" s="152">
        <f>C12*196.4-47.091</f>
        <v>96.870199999999983</v>
      </c>
      <c r="O12" s="152">
        <f>D12*196.4-47.091</f>
        <v>136.9358</v>
      </c>
      <c r="P12" s="152">
        <f>E12*196.4-47.091</f>
        <v>116.11739999999998</v>
      </c>
      <c r="Q12" s="152">
        <f>F12*196.4-47.091</f>
        <v>125.74099999999999</v>
      </c>
      <c r="R12" s="152">
        <f>H12*196.4-47.091</f>
        <v>37.360999999999997</v>
      </c>
      <c r="S12" s="152">
        <f>I12*196.4-47.091</f>
        <v>43.449400000000004</v>
      </c>
      <c r="T12" s="152">
        <f>J12*196.4-47.091</f>
        <v>52.091000000000001</v>
      </c>
      <c r="U12" s="152">
        <f>K12*196.4-47.091</f>
        <v>36.771800000000006</v>
      </c>
      <c r="W12" s="22"/>
      <c r="X12" s="158">
        <v>50</v>
      </c>
      <c r="Y12" s="14">
        <v>0.247</v>
      </c>
      <c r="Z12" s="14">
        <v>0.32279999999999998</v>
      </c>
      <c r="AA12" s="14">
        <v>0.31540000000000001</v>
      </c>
      <c r="AB12" s="14">
        <v>0.27260000000000001</v>
      </c>
      <c r="AC12" s="14">
        <v>0.13120000000000001</v>
      </c>
      <c r="AD12" s="14">
        <v>0.13500000000000001</v>
      </c>
      <c r="AE12" s="14">
        <v>0.15409999999999999</v>
      </c>
      <c r="AF12" s="14">
        <v>0.106</v>
      </c>
      <c r="AG12" s="22"/>
    </row>
    <row r="13" spans="1:33" x14ac:dyDescent="0.3">
      <c r="B13" s="158">
        <v>50</v>
      </c>
      <c r="C13" s="159">
        <v>0.70099999999999996</v>
      </c>
      <c r="D13" s="159">
        <v>0.92300000000000004</v>
      </c>
      <c r="E13" s="159">
        <v>0.81399999999999995</v>
      </c>
      <c r="F13" s="159">
        <v>0.91</v>
      </c>
      <c r="H13" s="160">
        <v>0.41099999999999998</v>
      </c>
      <c r="I13" s="159">
        <v>0.46400000000000002</v>
      </c>
      <c r="J13" s="159">
        <v>0.54200000000000004</v>
      </c>
      <c r="K13" s="159">
        <v>0.442</v>
      </c>
      <c r="L13" s="152"/>
      <c r="N13" s="152">
        <f>C13*196.4-47.091</f>
        <v>90.585399999999993</v>
      </c>
      <c r="O13" s="152">
        <f>D13*196.4-47.091</f>
        <v>134.18620000000001</v>
      </c>
      <c r="P13" s="152">
        <f>E13*196.4-47.091</f>
        <v>112.77859999999998</v>
      </c>
      <c r="Q13" s="152">
        <f>F13*196.4-47.091</f>
        <v>131.63300000000001</v>
      </c>
      <c r="R13" s="152">
        <f>H13*196.4-47.091</f>
        <v>33.629399999999997</v>
      </c>
      <c r="S13" s="152">
        <f>I13*196.4-47.091</f>
        <v>44.03860000000001</v>
      </c>
      <c r="T13" s="152">
        <f>J13*196.4-47.091</f>
        <v>59.357800000000005</v>
      </c>
      <c r="U13" s="152">
        <f>K13*196.4-47.091</f>
        <v>39.717800000000004</v>
      </c>
      <c r="W13" s="22"/>
      <c r="X13" s="158">
        <v>100</v>
      </c>
      <c r="Y13" s="167">
        <v>0.26500000000000001</v>
      </c>
      <c r="Z13" s="167">
        <v>0.21690000000000001</v>
      </c>
      <c r="AA13" s="167">
        <v>0.24840000000000001</v>
      </c>
      <c r="AB13" s="167">
        <v>0.25569999999999998</v>
      </c>
      <c r="AC13" s="167">
        <v>0.13200000000000001</v>
      </c>
      <c r="AD13" s="167">
        <v>6.2E-2</v>
      </c>
      <c r="AE13" s="167">
        <v>0.15040000000000001</v>
      </c>
      <c r="AF13" s="167">
        <v>0.10100000000000001</v>
      </c>
      <c r="AG13" s="22"/>
    </row>
    <row r="14" spans="1:33" x14ac:dyDescent="0.3">
      <c r="B14" s="158">
        <v>50</v>
      </c>
      <c r="C14" s="159">
        <v>0.73599999999999999</v>
      </c>
      <c r="D14" s="159">
        <v>0.94</v>
      </c>
      <c r="E14" s="159">
        <v>0.83599999999999997</v>
      </c>
      <c r="F14" s="159">
        <v>0.88400000000000001</v>
      </c>
      <c r="H14" s="160">
        <v>0.433</v>
      </c>
      <c r="I14" s="159">
        <v>0.46500000000000002</v>
      </c>
      <c r="J14" s="159">
        <v>0.50800000000000001</v>
      </c>
      <c r="K14" s="159">
        <v>0.42799999999999999</v>
      </c>
      <c r="L14" s="152"/>
      <c r="N14" s="152">
        <f>C14*196.4-47.091</f>
        <v>97.459399999999988</v>
      </c>
      <c r="O14" s="152">
        <f>D14*196.4-47.091</f>
        <v>137.52499999999998</v>
      </c>
      <c r="P14" s="152">
        <f>E14*196.4-47.091</f>
        <v>117.0994</v>
      </c>
      <c r="Q14" s="152">
        <f>F14*196.4-47.091</f>
        <v>126.5266</v>
      </c>
      <c r="R14" s="152">
        <f>H14*196.4-47.091</f>
        <v>37.950200000000002</v>
      </c>
      <c r="S14" s="152">
        <f>I14*196.4-47.091</f>
        <v>44.235000000000007</v>
      </c>
      <c r="T14" s="152">
        <f>J14*196.4-47.091</f>
        <v>52.680200000000006</v>
      </c>
      <c r="U14" s="152">
        <f>K14*196.4-47.091</f>
        <v>36.968200000000003</v>
      </c>
      <c r="W14" s="22"/>
      <c r="X14" s="158">
        <v>200</v>
      </c>
      <c r="Y14" s="167">
        <v>0.30449999999999999</v>
      </c>
      <c r="Z14" s="167">
        <v>0.25700000000000001</v>
      </c>
      <c r="AA14" s="167">
        <v>0.28520000000000001</v>
      </c>
      <c r="AB14" s="167">
        <v>0.1925</v>
      </c>
      <c r="AC14" s="167">
        <v>8.8800000000000004E-2</v>
      </c>
      <c r="AD14" s="14">
        <v>0.193</v>
      </c>
      <c r="AE14" s="167">
        <v>0.19500000000000001</v>
      </c>
      <c r="AF14" s="167">
        <v>6.9000000000000006E-2</v>
      </c>
      <c r="AG14" s="22"/>
    </row>
    <row r="15" spans="1:33" x14ac:dyDescent="0.3">
      <c r="B15" s="158">
        <v>50</v>
      </c>
      <c r="C15" s="159">
        <v>0.70499999999999996</v>
      </c>
      <c r="D15" s="159">
        <v>0.92500000000000004</v>
      </c>
      <c r="E15" s="159">
        <v>0.82099999999999995</v>
      </c>
      <c r="F15" s="159">
        <v>0.91500000000000004</v>
      </c>
      <c r="H15" s="160">
        <v>0.41399999999999998</v>
      </c>
      <c r="I15" s="159">
        <v>0.46700000000000003</v>
      </c>
      <c r="J15" s="159">
        <v>0.54500000000000004</v>
      </c>
      <c r="K15" s="159">
        <v>0.44400000000000001</v>
      </c>
      <c r="L15" s="152"/>
      <c r="N15" s="152">
        <f>C15*196.4-47.091</f>
        <v>91.370999999999981</v>
      </c>
      <c r="O15" s="152">
        <f>D15*196.4-47.091</f>
        <v>134.57900000000001</v>
      </c>
      <c r="P15" s="152">
        <f>E15*196.4-47.091</f>
        <v>114.15339999999998</v>
      </c>
      <c r="Q15" s="152">
        <f>F15*196.4-47.091</f>
        <v>132.61500000000001</v>
      </c>
      <c r="R15" s="152">
        <f>H15*196.4-47.091</f>
        <v>34.218600000000002</v>
      </c>
      <c r="S15" s="152">
        <f>I15*196.4-47.091</f>
        <v>44.627800000000001</v>
      </c>
      <c r="T15" s="152">
        <f>J15*196.4-47.091</f>
        <v>59.94700000000001</v>
      </c>
      <c r="U15" s="152">
        <f>K15*196.4-47.091</f>
        <v>40.110599999999998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3">
      <c r="B16" s="158">
        <v>50</v>
      </c>
      <c r="C16" s="159">
        <v>0.74099999999999999</v>
      </c>
      <c r="D16" s="159">
        <v>0.94799999999999995</v>
      </c>
      <c r="E16" s="159">
        <v>0.85</v>
      </c>
      <c r="F16" s="159">
        <v>0.89600000000000002</v>
      </c>
      <c r="H16" s="160">
        <v>0.435</v>
      </c>
      <c r="I16" s="159">
        <v>0.46500000000000002</v>
      </c>
      <c r="J16" s="159">
        <v>0.51100000000000001</v>
      </c>
      <c r="K16" s="159">
        <v>0.42899999999999999</v>
      </c>
      <c r="L16" s="152"/>
      <c r="N16" s="152">
        <f>C16*196.4-47.091</f>
        <v>98.441399999999987</v>
      </c>
      <c r="O16" s="152">
        <f>D16*196.4-47.091</f>
        <v>139.09619999999998</v>
      </c>
      <c r="P16" s="152">
        <f>E16*196.4-47.091</f>
        <v>119.84899999999999</v>
      </c>
      <c r="Q16" s="152">
        <f>F16*196.4-47.091</f>
        <v>128.88339999999999</v>
      </c>
      <c r="R16" s="152">
        <f>H16*196.4-47.091</f>
        <v>38.342999999999996</v>
      </c>
      <c r="S16" s="152">
        <f>I16*196.4-47.091</f>
        <v>44.235000000000007</v>
      </c>
      <c r="T16" s="152">
        <f>J16*196.4-47.091</f>
        <v>53.269399999999997</v>
      </c>
      <c r="U16" s="152">
        <f>K16*196.4-47.091</f>
        <v>37.1646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3">
      <c r="B17" s="158">
        <v>50</v>
      </c>
      <c r="C17" s="159">
        <v>0.71899999999999997</v>
      </c>
      <c r="D17" s="159">
        <v>0.93899999999999995</v>
      </c>
      <c r="E17" s="159">
        <v>0.83299999999999996</v>
      </c>
      <c r="F17" s="159">
        <v>0.93100000000000005</v>
      </c>
      <c r="H17" s="160">
        <v>0.41499999999999998</v>
      </c>
      <c r="I17" s="159">
        <v>0.46800000000000003</v>
      </c>
      <c r="J17" s="159">
        <v>0.54800000000000004</v>
      </c>
      <c r="K17" s="159">
        <v>0.44800000000000001</v>
      </c>
      <c r="L17" s="152"/>
      <c r="N17" s="152">
        <f>C17*196.4-47.091</f>
        <v>94.120599999999996</v>
      </c>
      <c r="O17" s="152">
        <f>D17*196.4-47.091</f>
        <v>137.32859999999999</v>
      </c>
      <c r="P17" s="152">
        <f>E17*196.4-47.091</f>
        <v>116.5102</v>
      </c>
      <c r="Q17" s="152">
        <f>F17*196.4-47.091</f>
        <v>135.75740000000002</v>
      </c>
      <c r="R17" s="152">
        <f>H17*196.4-47.091</f>
        <v>34.414999999999999</v>
      </c>
      <c r="S17" s="152">
        <f>I17*196.4-47.091</f>
        <v>44.824200000000012</v>
      </c>
      <c r="T17" s="152">
        <f>J17*196.4-47.091</f>
        <v>60.536200000000015</v>
      </c>
      <c r="U17" s="152">
        <f>K17*196.4-47.091</f>
        <v>40.8962</v>
      </c>
      <c r="W17" s="22"/>
      <c r="X17" s="168" t="s">
        <v>193</v>
      </c>
      <c r="Y17" s="169"/>
      <c r="Z17" s="169"/>
      <c r="AA17" s="22"/>
      <c r="AB17" s="22"/>
      <c r="AC17" s="22"/>
      <c r="AD17" s="22"/>
      <c r="AE17" s="22"/>
      <c r="AF17" s="22"/>
      <c r="AG17" s="22"/>
    </row>
    <row r="18" spans="2:33" x14ac:dyDescent="0.3">
      <c r="B18" s="158">
        <v>100</v>
      </c>
      <c r="C18" s="159">
        <v>0.81699999999999995</v>
      </c>
      <c r="D18" s="159">
        <v>0.77300000000000002</v>
      </c>
      <c r="E18" s="159">
        <v>0.871</v>
      </c>
      <c r="F18" s="159">
        <v>0.97199999999999998</v>
      </c>
      <c r="H18" s="160">
        <v>0.505</v>
      </c>
      <c r="I18" s="159">
        <v>0.34799999999999998</v>
      </c>
      <c r="J18" s="159">
        <v>0.55700000000000005</v>
      </c>
      <c r="K18" s="159">
        <v>0.38</v>
      </c>
      <c r="L18" s="152"/>
      <c r="N18" s="152">
        <f>C18*196.4-47.091</f>
        <v>113.36779999999999</v>
      </c>
      <c r="O18" s="152">
        <f>D18*196.4-47.091</f>
        <v>104.72620000000001</v>
      </c>
      <c r="P18" s="152">
        <f>E18*196.4-47.091</f>
        <v>123.9734</v>
      </c>
      <c r="Q18" s="152">
        <f>F18*196.4-47.091</f>
        <v>143.8098</v>
      </c>
      <c r="R18" s="152">
        <f>H18*196.4-47.091</f>
        <v>52.091000000000001</v>
      </c>
      <c r="S18" s="152">
        <f>I18*196.4-47.091</f>
        <v>21.2562</v>
      </c>
      <c r="T18" s="152">
        <f>J18*196.4-47.091</f>
        <v>62.303800000000017</v>
      </c>
      <c r="U18" s="152">
        <f>K18*196.4-47.091</f>
        <v>27.541000000000004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3">
      <c r="B19" s="158">
        <v>100</v>
      </c>
      <c r="C19" s="159">
        <v>0.83899999999999997</v>
      </c>
      <c r="D19" s="159">
        <v>0.76800000000000002</v>
      </c>
      <c r="E19" s="159">
        <v>0.86199999999999999</v>
      </c>
      <c r="F19" s="159">
        <v>0.93500000000000005</v>
      </c>
      <c r="H19" s="160">
        <v>0.46400000000000002</v>
      </c>
      <c r="I19" s="159">
        <v>0.34699999999999998</v>
      </c>
      <c r="J19" s="159">
        <v>0.62</v>
      </c>
      <c r="K19" s="159">
        <v>0.39900000000000002</v>
      </c>
      <c r="L19" s="152"/>
      <c r="N19" s="152">
        <f>C19*196.4-47.091</f>
        <v>117.68859999999998</v>
      </c>
      <c r="O19" s="152">
        <f>D19*196.4-47.091</f>
        <v>103.74420000000001</v>
      </c>
      <c r="P19" s="152">
        <f>E19*196.4-47.091</f>
        <v>122.20579999999998</v>
      </c>
      <c r="Q19" s="152">
        <f>F19*196.4-47.091</f>
        <v>136.54300000000001</v>
      </c>
      <c r="R19" s="152">
        <f>H19*196.4-47.091</f>
        <v>44.03860000000001</v>
      </c>
      <c r="S19" s="152">
        <f>I19*196.4-47.091</f>
        <v>21.059800000000003</v>
      </c>
      <c r="T19" s="152">
        <f>J19*196.4-47.091</f>
        <v>74.676999999999992</v>
      </c>
      <c r="U19" s="152">
        <f>K19*196.4-47.091</f>
        <v>31.272600000000004</v>
      </c>
      <c r="X19" s="169" t="s">
        <v>194</v>
      </c>
      <c r="Y19" s="169"/>
      <c r="Z19" s="169"/>
      <c r="AA19" s="169"/>
      <c r="AB19" s="169"/>
      <c r="AC19" s="169"/>
    </row>
    <row r="20" spans="2:33" x14ac:dyDescent="0.3">
      <c r="B20" s="158">
        <v>100</v>
      </c>
      <c r="C20" s="159">
        <v>0.82399999999999995</v>
      </c>
      <c r="D20" s="159">
        <v>0.78</v>
      </c>
      <c r="E20" s="159">
        <v>0.876</v>
      </c>
      <c r="F20" s="159">
        <v>0.98099999999999998</v>
      </c>
      <c r="H20" s="160">
        <v>0.50800000000000001</v>
      </c>
      <c r="I20" s="159">
        <v>0.35</v>
      </c>
      <c r="J20" s="159">
        <v>0.56299999999999994</v>
      </c>
      <c r="K20" s="159">
        <v>0.38600000000000001</v>
      </c>
      <c r="L20" s="152"/>
      <c r="N20" s="152">
        <f>C20*196.4-47.091</f>
        <v>114.74259999999998</v>
      </c>
      <c r="O20" s="152">
        <f>D20*196.4-47.091</f>
        <v>106.101</v>
      </c>
      <c r="P20" s="152">
        <f>E20*196.4-47.091</f>
        <v>124.9554</v>
      </c>
      <c r="Q20" s="152">
        <f>F20*196.4-47.091</f>
        <v>145.57739999999998</v>
      </c>
      <c r="R20" s="152">
        <f>H20*196.4-47.091</f>
        <v>52.680200000000006</v>
      </c>
      <c r="S20" s="152">
        <f>I20*196.4-47.091</f>
        <v>21.648999999999994</v>
      </c>
      <c r="T20" s="152">
        <f>J20*196.4-47.091</f>
        <v>63.482199999999985</v>
      </c>
      <c r="U20" s="152">
        <f>K20*196.4-47.091</f>
        <v>28.7194</v>
      </c>
    </row>
    <row r="21" spans="2:33" x14ac:dyDescent="0.3">
      <c r="B21" s="158">
        <v>100</v>
      </c>
      <c r="C21" s="159">
        <v>0.84699999999999998</v>
      </c>
      <c r="D21" s="159">
        <v>0.79100000000000004</v>
      </c>
      <c r="E21" s="159">
        <v>0.872</v>
      </c>
      <c r="F21" s="159">
        <v>0.94699999999999995</v>
      </c>
      <c r="H21" s="160">
        <v>0.46700000000000003</v>
      </c>
      <c r="I21" s="159">
        <v>0.35</v>
      </c>
      <c r="J21" s="159">
        <v>0.65600000000000003</v>
      </c>
      <c r="K21" s="159">
        <v>0.40400000000000003</v>
      </c>
      <c r="L21" s="152"/>
      <c r="N21" s="152">
        <f>C21*196.4-47.091</f>
        <v>119.25979999999998</v>
      </c>
      <c r="O21" s="152">
        <f>D21*196.4-47.091</f>
        <v>108.26140000000001</v>
      </c>
      <c r="P21" s="152">
        <f>E21*196.4-47.091</f>
        <v>124.16980000000001</v>
      </c>
      <c r="Q21" s="152">
        <f>F21*196.4-47.091</f>
        <v>138.8998</v>
      </c>
      <c r="R21" s="152">
        <f>H21*196.4-47.091</f>
        <v>44.627800000000001</v>
      </c>
      <c r="S21" s="152">
        <f>I21*196.4-47.091</f>
        <v>21.648999999999994</v>
      </c>
      <c r="T21" s="152">
        <f>J21*196.4-47.091</f>
        <v>81.747399999999999</v>
      </c>
      <c r="U21" s="152">
        <f>K21*196.4-47.091</f>
        <v>32.254600000000003</v>
      </c>
    </row>
    <row r="22" spans="2:33" x14ac:dyDescent="0.3">
      <c r="B22" s="158">
        <v>100</v>
      </c>
      <c r="C22" s="159">
        <v>0.83299999999999996</v>
      </c>
      <c r="D22" s="159">
        <v>0.78800000000000003</v>
      </c>
      <c r="E22" s="159">
        <v>0.88400000000000001</v>
      </c>
      <c r="F22" s="159">
        <v>0.99099999999999999</v>
      </c>
      <c r="H22" s="160">
        <v>0.51200000000000001</v>
      </c>
      <c r="I22" s="159">
        <v>0.35199999999999998</v>
      </c>
      <c r="J22" s="159">
        <v>0.56799999999999995</v>
      </c>
      <c r="K22" s="159">
        <v>0.38800000000000001</v>
      </c>
      <c r="L22" s="152"/>
      <c r="N22" s="152">
        <f>C22*196.4-47.091</f>
        <v>116.5102</v>
      </c>
      <c r="O22" s="152">
        <f>D22*196.4-47.091</f>
        <v>107.6722</v>
      </c>
      <c r="P22" s="152">
        <f>E22*196.4-47.091</f>
        <v>126.5266</v>
      </c>
      <c r="Q22" s="152">
        <f>F22*196.4-47.091</f>
        <v>147.54140000000001</v>
      </c>
      <c r="R22" s="152">
        <f>H22*196.4-47.091</f>
        <v>53.465800000000009</v>
      </c>
      <c r="S22" s="152">
        <f>I22*196.4-47.091</f>
        <v>22.041800000000002</v>
      </c>
      <c r="T22" s="152">
        <f>J22*196.4-47.091</f>
        <v>64.464200000000005</v>
      </c>
      <c r="U22" s="152">
        <f>K22*196.4-47.091</f>
        <v>29.112200000000009</v>
      </c>
    </row>
    <row r="23" spans="2:33" x14ac:dyDescent="0.3">
      <c r="B23" s="158">
        <v>100</v>
      </c>
      <c r="C23" s="159">
        <v>0.86</v>
      </c>
      <c r="D23" s="159">
        <v>0.79800000000000004</v>
      </c>
      <c r="E23" s="159">
        <v>0.878</v>
      </c>
      <c r="F23" s="159">
        <v>0.96899999999999997</v>
      </c>
      <c r="H23" s="160">
        <v>0.47</v>
      </c>
      <c r="I23" s="159">
        <v>0.35199999999999998</v>
      </c>
      <c r="J23" s="159">
        <v>0.67200000000000004</v>
      </c>
      <c r="K23" s="159">
        <v>0.40600000000000003</v>
      </c>
      <c r="L23" s="152"/>
      <c r="N23" s="152">
        <f>C23*196.4-47.091</f>
        <v>121.81299999999999</v>
      </c>
      <c r="O23" s="152">
        <f>D23*196.4-47.091</f>
        <v>109.6362</v>
      </c>
      <c r="P23" s="152">
        <f>E23*196.4-47.091</f>
        <v>125.34819999999999</v>
      </c>
      <c r="Q23" s="152">
        <f>F23*196.4-47.091</f>
        <v>143.22059999999999</v>
      </c>
      <c r="R23" s="152">
        <f>H23*196.4-47.091</f>
        <v>45.216999999999992</v>
      </c>
      <c r="S23" s="152">
        <f>I23*196.4-47.091</f>
        <v>22.041800000000002</v>
      </c>
      <c r="T23" s="152">
        <f>J23*196.4-47.091</f>
        <v>84.889800000000008</v>
      </c>
      <c r="U23" s="152">
        <f>K23*196.4-47.091</f>
        <v>32.647400000000012</v>
      </c>
    </row>
    <row r="24" spans="2:33" x14ac:dyDescent="0.3">
      <c r="B24" s="158">
        <v>100</v>
      </c>
      <c r="C24" s="159">
        <v>0.82</v>
      </c>
      <c r="D24" s="159">
        <v>0.77700000000000002</v>
      </c>
      <c r="E24" s="159">
        <v>0.872</v>
      </c>
      <c r="F24" s="159">
        <v>0.97699999999999998</v>
      </c>
      <c r="H24" s="160">
        <v>0.50600000000000001</v>
      </c>
      <c r="I24" s="159">
        <v>0.34699999999999998</v>
      </c>
      <c r="J24" s="159">
        <v>0.55900000000000005</v>
      </c>
      <c r="K24" s="159">
        <v>0.38300000000000001</v>
      </c>
      <c r="L24" s="152"/>
      <c r="N24" s="152">
        <f>C24*196.4-47.091</f>
        <v>113.95699999999999</v>
      </c>
      <c r="O24" s="152">
        <f>D24*196.4-47.091</f>
        <v>105.51179999999999</v>
      </c>
      <c r="P24" s="152">
        <f>E24*196.4-47.091</f>
        <v>124.16980000000001</v>
      </c>
      <c r="Q24" s="152">
        <f>F24*196.4-47.091</f>
        <v>144.79179999999999</v>
      </c>
      <c r="R24" s="152">
        <f>H24*196.4-47.091</f>
        <v>52.287399999999998</v>
      </c>
      <c r="S24" s="152">
        <f>I24*196.4-47.091</f>
        <v>21.059800000000003</v>
      </c>
      <c r="T24" s="152">
        <f>J24*196.4-47.091</f>
        <v>62.696600000000011</v>
      </c>
      <c r="U24" s="152">
        <f>K24*196.4-47.091</f>
        <v>28.130200000000009</v>
      </c>
    </row>
    <row r="25" spans="2:33" x14ac:dyDescent="0.3">
      <c r="B25" s="158">
        <v>100</v>
      </c>
      <c r="C25" s="159">
        <v>0.84299999999999997</v>
      </c>
      <c r="D25" s="159">
        <v>0.78200000000000003</v>
      </c>
      <c r="E25" s="159">
        <v>0.86899999999999999</v>
      </c>
      <c r="F25" s="159">
        <v>0.94099999999999995</v>
      </c>
      <c r="H25" s="160">
        <v>0.46600000000000003</v>
      </c>
      <c r="I25" s="159">
        <v>0.34799999999999998</v>
      </c>
      <c r="J25" s="159">
        <v>0.64100000000000001</v>
      </c>
      <c r="K25" s="159">
        <v>0.40300000000000002</v>
      </c>
      <c r="L25" s="152"/>
      <c r="N25" s="152">
        <f>C25*196.4-47.091</f>
        <v>118.4742</v>
      </c>
      <c r="O25" s="152">
        <f>D25*196.4-47.091</f>
        <v>106.49379999999999</v>
      </c>
      <c r="P25" s="152">
        <f>E25*196.4-47.091</f>
        <v>123.5806</v>
      </c>
      <c r="Q25" s="152">
        <f>F25*196.4-47.091</f>
        <v>137.72139999999999</v>
      </c>
      <c r="R25" s="152">
        <f>H25*196.4-47.091</f>
        <v>44.431400000000004</v>
      </c>
      <c r="S25" s="152">
        <f>I25*196.4-47.091</f>
        <v>21.2562</v>
      </c>
      <c r="T25" s="152">
        <f>J25*196.4-47.091</f>
        <v>78.801400000000001</v>
      </c>
      <c r="U25" s="152">
        <f>K25*196.4-47.091</f>
        <v>32.058200000000006</v>
      </c>
    </row>
    <row r="26" spans="2:33" x14ac:dyDescent="0.3">
      <c r="B26" s="158">
        <v>200</v>
      </c>
      <c r="C26" s="159">
        <v>0.77400000000000002</v>
      </c>
      <c r="D26" s="159">
        <v>0.90800000000000003</v>
      </c>
      <c r="E26" s="159">
        <v>0.94</v>
      </c>
      <c r="F26" s="159">
        <v>0.76600000000000001</v>
      </c>
      <c r="H26" s="160">
        <v>0.44400000000000001</v>
      </c>
      <c r="I26" s="159">
        <v>0.57999999999999996</v>
      </c>
      <c r="J26" s="159">
        <v>0.54800000000000004</v>
      </c>
      <c r="K26" s="159">
        <v>0.36399999999999999</v>
      </c>
      <c r="L26" s="152"/>
      <c r="N26" s="152">
        <f>C26*196.4-47.091</f>
        <v>104.92259999999999</v>
      </c>
      <c r="O26" s="152">
        <f>D26*196.4-47.091</f>
        <v>131.24020000000002</v>
      </c>
      <c r="P26" s="152">
        <f>E26*196.4-47.091</f>
        <v>137.52499999999998</v>
      </c>
      <c r="Q26" s="152">
        <f>F26*196.4-47.091</f>
        <v>103.35140000000001</v>
      </c>
      <c r="R26" s="152">
        <f>H26*196.4-47.091</f>
        <v>40.110599999999998</v>
      </c>
      <c r="S26" s="152">
        <f>I26*196.4-47.091</f>
        <v>66.820999999999998</v>
      </c>
      <c r="T26" s="152">
        <f>J26*196.4-47.091</f>
        <v>60.536200000000015</v>
      </c>
      <c r="U26" s="152">
        <f>K26*196.4-47.091</f>
        <v>24.398599999999995</v>
      </c>
    </row>
    <row r="27" spans="2:33" x14ac:dyDescent="0.3">
      <c r="B27" s="161">
        <v>200</v>
      </c>
      <c r="C27" s="162">
        <v>0.82799999999999996</v>
      </c>
      <c r="D27" s="162">
        <v>0.752</v>
      </c>
      <c r="E27" s="162">
        <v>0.94</v>
      </c>
      <c r="F27" s="162">
        <v>0.8</v>
      </c>
      <c r="H27" s="163">
        <v>0.39900000000000002</v>
      </c>
      <c r="I27" s="162">
        <v>0.66900000000000004</v>
      </c>
      <c r="J27" s="162">
        <v>0.55100000000000005</v>
      </c>
      <c r="K27" s="162">
        <v>0.44500000000000001</v>
      </c>
      <c r="L27" s="152"/>
      <c r="N27" s="152">
        <f>C27*196.4-47.091</f>
        <v>115.5282</v>
      </c>
      <c r="O27" s="152">
        <f>D27*196.4-47.091</f>
        <v>100.6018</v>
      </c>
      <c r="P27" s="152">
        <f>E27*196.4-47.091</f>
        <v>137.52499999999998</v>
      </c>
      <c r="Q27" s="152">
        <f>F27*196.4-47.091</f>
        <v>110.029</v>
      </c>
      <c r="R27" s="152">
        <f>H27*196.4-47.091</f>
        <v>31.272600000000004</v>
      </c>
      <c r="S27" s="152">
        <f>I27*196.4-47.091</f>
        <v>84.300600000000003</v>
      </c>
      <c r="T27" s="152">
        <f>J27*196.4-47.091</f>
        <v>61.125400000000006</v>
      </c>
      <c r="U27" s="152">
        <f>K27*196.4-47.091</f>
        <v>40.307000000000009</v>
      </c>
    </row>
    <row r="28" spans="2:33" x14ac:dyDescent="0.3">
      <c r="B28" s="158">
        <v>200</v>
      </c>
      <c r="C28" s="159">
        <v>0.77200000000000002</v>
      </c>
      <c r="D28" s="159">
        <v>0.90400000000000003</v>
      </c>
      <c r="E28" s="159">
        <v>0.93700000000000006</v>
      </c>
      <c r="F28" s="159">
        <v>0.76500000000000001</v>
      </c>
      <c r="H28" s="160">
        <v>0.442</v>
      </c>
      <c r="I28" s="159">
        <v>0.57699999999999996</v>
      </c>
      <c r="J28" s="159">
        <v>0.54500000000000004</v>
      </c>
      <c r="K28" s="159">
        <v>0.36199999999999999</v>
      </c>
      <c r="L28" s="152"/>
      <c r="N28" s="152">
        <f>C28*196.4-47.091</f>
        <v>104.52979999999999</v>
      </c>
      <c r="O28" s="152">
        <f>D28*196.4-47.091</f>
        <v>130.4546</v>
      </c>
      <c r="P28" s="152">
        <f>E28*196.4-47.091</f>
        <v>136.9358</v>
      </c>
      <c r="Q28" s="152">
        <f>F28*196.4-47.091</f>
        <v>103.155</v>
      </c>
      <c r="R28" s="152">
        <f>H28*196.4-47.091</f>
        <v>39.717800000000004</v>
      </c>
      <c r="S28" s="152">
        <f>I28*196.4-47.091</f>
        <v>66.231799999999993</v>
      </c>
      <c r="T28" s="152">
        <f>J28*196.4-47.091</f>
        <v>59.94700000000001</v>
      </c>
      <c r="U28" s="152">
        <f>K28*196.4-47.091</f>
        <v>24.005800000000001</v>
      </c>
    </row>
    <row r="29" spans="2:33" x14ac:dyDescent="0.3">
      <c r="B29" s="161">
        <v>200</v>
      </c>
      <c r="C29" s="162">
        <v>0.82499999999999996</v>
      </c>
      <c r="D29" s="162">
        <v>0.746</v>
      </c>
      <c r="E29" s="162">
        <v>0.94</v>
      </c>
      <c r="F29" s="162">
        <v>0.79600000000000004</v>
      </c>
      <c r="H29" s="163">
        <v>0.39700000000000002</v>
      </c>
      <c r="I29" s="162">
        <v>0.66600000000000004</v>
      </c>
      <c r="J29" s="162">
        <v>0.54800000000000004</v>
      </c>
      <c r="K29" s="162">
        <v>0.44400000000000001</v>
      </c>
      <c r="L29" s="152"/>
      <c r="N29" s="152">
        <f>C29*196.4-47.091</f>
        <v>114.93899999999999</v>
      </c>
      <c r="O29" s="152">
        <f>D29*196.4-47.091</f>
        <v>99.423399999999987</v>
      </c>
      <c r="P29" s="152">
        <f>E29*196.4-47.091</f>
        <v>137.52499999999998</v>
      </c>
      <c r="Q29" s="152">
        <f>F29*196.4-47.091</f>
        <v>109.24340000000001</v>
      </c>
      <c r="R29" s="152">
        <f>H29*196.4-47.091</f>
        <v>30.87980000000001</v>
      </c>
      <c r="S29" s="152">
        <f>I29*196.4-47.091</f>
        <v>83.711399999999998</v>
      </c>
      <c r="T29" s="152">
        <f>J29*196.4-47.091</f>
        <v>60.536200000000015</v>
      </c>
      <c r="U29" s="152">
        <f>K29*196.4-47.091</f>
        <v>40.110599999999998</v>
      </c>
    </row>
    <row r="30" spans="2:33" x14ac:dyDescent="0.3">
      <c r="B30" s="158">
        <v>200</v>
      </c>
      <c r="C30" s="159">
        <v>0.78300000000000003</v>
      </c>
      <c r="D30" s="159">
        <v>0.91900000000000004</v>
      </c>
      <c r="E30" s="159">
        <v>0.95</v>
      </c>
      <c r="F30" s="159">
        <v>0.77200000000000002</v>
      </c>
      <c r="H30" s="160">
        <v>0.44700000000000001</v>
      </c>
      <c r="I30" s="159">
        <v>0.58299999999999996</v>
      </c>
      <c r="J30" s="159">
        <v>0.55100000000000005</v>
      </c>
      <c r="K30" s="159">
        <v>0.36699999999999999</v>
      </c>
      <c r="L30" s="152"/>
      <c r="N30" s="152">
        <f>C30*196.4-47.091</f>
        <v>106.6902</v>
      </c>
      <c r="O30" s="152">
        <f>D30*196.4-47.091</f>
        <v>133.4006</v>
      </c>
      <c r="P30" s="152">
        <f>E30*196.4-47.091</f>
        <v>139.48899999999998</v>
      </c>
      <c r="Q30" s="152">
        <f>F30*196.4-47.091</f>
        <v>104.52979999999999</v>
      </c>
      <c r="R30" s="152">
        <f>H30*196.4-47.091</f>
        <v>40.699800000000003</v>
      </c>
      <c r="S30" s="152">
        <f>I30*196.4-47.091</f>
        <v>67.410200000000003</v>
      </c>
      <c r="T30" s="152">
        <f>J30*196.4-47.091</f>
        <v>61.125400000000006</v>
      </c>
      <c r="U30" s="152">
        <f>K30*196.4-47.091</f>
        <v>24.9878</v>
      </c>
    </row>
    <row r="31" spans="2:33" x14ac:dyDescent="0.3">
      <c r="B31" s="161">
        <v>200</v>
      </c>
      <c r="C31" s="162">
        <v>0.83299999999999996</v>
      </c>
      <c r="D31" s="162">
        <v>0.77600000000000002</v>
      </c>
      <c r="E31" s="162">
        <v>0.95099999999999996</v>
      </c>
      <c r="F31" s="162">
        <v>0.80400000000000005</v>
      </c>
      <c r="H31" s="163">
        <v>0.40100000000000002</v>
      </c>
      <c r="I31" s="162">
        <v>0.67500000000000004</v>
      </c>
      <c r="J31" s="162">
        <v>0.55500000000000005</v>
      </c>
      <c r="K31" s="162">
        <v>0.45</v>
      </c>
      <c r="L31" s="152"/>
      <c r="N31" s="152">
        <f>C31*196.4-47.091</f>
        <v>116.5102</v>
      </c>
      <c r="O31" s="152">
        <f>D31*196.4-47.091</f>
        <v>105.31540000000001</v>
      </c>
      <c r="P31" s="152">
        <f>E31*196.4-47.091</f>
        <v>139.68539999999999</v>
      </c>
      <c r="Q31" s="152">
        <f>F31*196.4-47.091</f>
        <v>110.81460000000001</v>
      </c>
      <c r="R31" s="152">
        <f>H31*196.4-47.091</f>
        <v>31.665400000000012</v>
      </c>
      <c r="S31" s="152">
        <f>I31*196.4-47.091</f>
        <v>85.479000000000013</v>
      </c>
      <c r="T31" s="152">
        <f>J31*196.4-47.091</f>
        <v>61.911000000000008</v>
      </c>
      <c r="U31" s="152">
        <f>K31*196.4-47.091</f>
        <v>41.289000000000009</v>
      </c>
    </row>
    <row r="32" spans="2:33" x14ac:dyDescent="0.3">
      <c r="B32" s="158">
        <v>200</v>
      </c>
      <c r="C32" s="159">
        <v>0.76700000000000002</v>
      </c>
      <c r="D32" s="159">
        <v>0.90100000000000002</v>
      </c>
      <c r="E32" s="159">
        <v>0.93400000000000005</v>
      </c>
      <c r="F32" s="159">
        <v>0.76</v>
      </c>
      <c r="H32" s="160">
        <v>0.442</v>
      </c>
      <c r="I32" s="159">
        <v>0.57199999999999995</v>
      </c>
      <c r="J32" s="159">
        <v>0.54</v>
      </c>
      <c r="K32" s="159">
        <v>0.36099999999999999</v>
      </c>
      <c r="L32" s="152"/>
      <c r="N32" s="152">
        <f>C32*196.4-47.091</f>
        <v>103.5478</v>
      </c>
      <c r="O32" s="152">
        <f>D32*196.4-47.091</f>
        <v>129.86539999999999</v>
      </c>
      <c r="P32" s="152">
        <f>E32*196.4-47.091</f>
        <v>136.3466</v>
      </c>
      <c r="Q32" s="152">
        <f>F32*196.4-47.091</f>
        <v>102.173</v>
      </c>
      <c r="R32" s="152">
        <f>H32*196.4-47.091</f>
        <v>39.717800000000004</v>
      </c>
      <c r="S32" s="152">
        <f>I32*196.4-47.091</f>
        <v>65.249799999999993</v>
      </c>
      <c r="T32" s="152">
        <f>J32*196.4-47.091</f>
        <v>58.965000000000011</v>
      </c>
      <c r="U32" s="152">
        <f>K32*196.4-47.091</f>
        <v>23.809400000000004</v>
      </c>
    </row>
    <row r="33" spans="1:21" x14ac:dyDescent="0.3">
      <c r="B33" s="161">
        <v>200</v>
      </c>
      <c r="C33" s="162">
        <v>0.82299999999999995</v>
      </c>
      <c r="D33" s="162">
        <v>0.74099999999999999</v>
      </c>
      <c r="E33" s="162">
        <v>0.93300000000000005</v>
      </c>
      <c r="F33" s="162">
        <v>0.79200000000000004</v>
      </c>
      <c r="H33" s="163">
        <v>0.39600000000000002</v>
      </c>
      <c r="I33" s="162">
        <v>0.66200000000000003</v>
      </c>
      <c r="J33" s="162">
        <v>0.54700000000000004</v>
      </c>
      <c r="K33" s="162">
        <v>0.443</v>
      </c>
      <c r="L33" s="152"/>
      <c r="N33" s="152">
        <f>C33*196.4-47.091</f>
        <v>114.5462</v>
      </c>
      <c r="O33" s="152">
        <f>D33*196.4-47.091</f>
        <v>98.441399999999987</v>
      </c>
      <c r="P33" s="152">
        <f>E33*196.4-47.091</f>
        <v>136.15020000000001</v>
      </c>
      <c r="Q33" s="152">
        <f>F33*196.4-47.091</f>
        <v>108.45779999999999</v>
      </c>
      <c r="R33" s="152">
        <f>H33*196.4-47.091</f>
        <v>30.683399999999999</v>
      </c>
      <c r="S33" s="152">
        <f>I33*196.4-47.091</f>
        <v>82.92580000000001</v>
      </c>
      <c r="T33" s="152">
        <f>J33*196.4-47.091</f>
        <v>60.339800000000004</v>
      </c>
      <c r="U33" s="152">
        <f>K33*196.4-47.091</f>
        <v>39.914200000000001</v>
      </c>
    </row>
    <row r="36" spans="1:21" x14ac:dyDescent="0.3">
      <c r="B36" s="10" t="s">
        <v>102</v>
      </c>
      <c r="C36" s="88" t="s">
        <v>17</v>
      </c>
      <c r="D36" s="88" t="s">
        <v>97</v>
      </c>
      <c r="E36" s="88" t="s">
        <v>98</v>
      </c>
      <c r="F36" s="88" t="s">
        <v>99</v>
      </c>
      <c r="G36" s="89" t="s">
        <v>17</v>
      </c>
      <c r="H36" s="89" t="s">
        <v>97</v>
      </c>
      <c r="I36" s="89" t="s">
        <v>98</v>
      </c>
      <c r="J36" s="89" t="s">
        <v>99</v>
      </c>
      <c r="K36" s="10"/>
      <c r="M36" s="88" t="s">
        <v>17</v>
      </c>
      <c r="N36" s="88" t="s">
        <v>97</v>
      </c>
      <c r="O36" s="88" t="s">
        <v>98</v>
      </c>
      <c r="P36" s="88" t="s">
        <v>99</v>
      </c>
      <c r="R36" s="89" t="s">
        <v>17</v>
      </c>
      <c r="S36" s="89" t="s">
        <v>97</v>
      </c>
      <c r="T36" s="89" t="s">
        <v>98</v>
      </c>
      <c r="U36" s="89" t="s">
        <v>99</v>
      </c>
    </row>
    <row r="37" spans="1:21" x14ac:dyDescent="0.3">
      <c r="A37" t="s">
        <v>101</v>
      </c>
      <c r="B37" s="66">
        <v>0</v>
      </c>
      <c r="C37" s="10">
        <v>282.06823530000003</v>
      </c>
      <c r="D37" s="10">
        <v>353.76364949999999</v>
      </c>
      <c r="E37" s="10">
        <v>365.78849070000001</v>
      </c>
      <c r="F37" s="10">
        <v>446.34659749999997</v>
      </c>
      <c r="G37" s="10">
        <v>235.9232432</v>
      </c>
      <c r="H37" s="10">
        <v>377.59849350000002</v>
      </c>
      <c r="I37" s="10">
        <v>311.02225729999998</v>
      </c>
      <c r="J37" s="10">
        <v>312.4479503</v>
      </c>
      <c r="K37" s="43"/>
      <c r="L37" s="66">
        <v>0</v>
      </c>
      <c r="M37" s="18">
        <f>AVERAGE(C37:C44)</f>
        <v>323.4662745</v>
      </c>
      <c r="N37" s="18">
        <f t="shared" ref="N37:P37" si="0">AVERAGE(D37:D44)</f>
        <v>384.19822347500002</v>
      </c>
      <c r="O37" s="18">
        <f t="shared" si="0"/>
        <v>377.47955248749997</v>
      </c>
      <c r="P37" s="18">
        <f t="shared" si="0"/>
        <v>454.92136157499999</v>
      </c>
      <c r="Q37" s="90">
        <v>0</v>
      </c>
      <c r="R37" s="18">
        <f>AVERAGE(G37:G44)</f>
        <v>242.69108107500003</v>
      </c>
      <c r="S37" s="18">
        <f>AVERAGE(H37:H44)</f>
        <v>352.35545575000003</v>
      </c>
      <c r="T37" s="18">
        <f>AVERAGE(I37:I44)</f>
        <v>318.25324234999999</v>
      </c>
      <c r="U37" s="18">
        <f>AVERAGE(J37:J44)</f>
        <v>316.86461013749999</v>
      </c>
    </row>
    <row r="38" spans="1:21" x14ac:dyDescent="0.3">
      <c r="B38" s="67">
        <v>0</v>
      </c>
      <c r="C38" s="10">
        <v>346.76470590000002</v>
      </c>
      <c r="D38" s="10">
        <v>402.34598570000003</v>
      </c>
      <c r="E38" s="10">
        <v>368.8803418</v>
      </c>
      <c r="F38" s="10">
        <v>455.78670469999997</v>
      </c>
      <c r="G38" s="10">
        <v>241.23135139999999</v>
      </c>
      <c r="H38" s="10">
        <v>311.80668470000001</v>
      </c>
      <c r="I38" s="10">
        <v>317.06606570000002</v>
      </c>
      <c r="J38" s="10">
        <v>310.97573039999997</v>
      </c>
      <c r="K38" s="43"/>
      <c r="L38" s="67">
        <v>50</v>
      </c>
      <c r="M38" s="18">
        <f>AVERAGE(C45:C52)</f>
        <v>348.30475247500004</v>
      </c>
      <c r="N38" s="18">
        <f t="shared" ref="N38:P38" si="1">AVERAGE(D45:D52)</f>
        <v>405.76498183749999</v>
      </c>
      <c r="O38" s="18">
        <f t="shared" si="1"/>
        <v>384.70978610000003</v>
      </c>
      <c r="P38" s="18">
        <f t="shared" si="1"/>
        <v>392.74503666250001</v>
      </c>
      <c r="Q38" s="91">
        <v>50</v>
      </c>
      <c r="R38" s="18">
        <f>AVERAGE(G45:G52)</f>
        <v>272.59679718749999</v>
      </c>
      <c r="S38" s="18">
        <f>AVERAGE(H45:H52)</f>
        <v>303.89349147499996</v>
      </c>
      <c r="T38" s="18">
        <f>AVERAGE(I45:I52)</f>
        <v>337.15651727499994</v>
      </c>
      <c r="U38" s="18">
        <f>AVERAGE(J45:J52)</f>
        <v>345.49084752499994</v>
      </c>
    </row>
    <row r="39" spans="1:21" x14ac:dyDescent="0.3">
      <c r="B39" s="66">
        <v>0</v>
      </c>
      <c r="C39" s="10">
        <v>292.0807843</v>
      </c>
      <c r="D39" s="10">
        <v>359.41275830000001</v>
      </c>
      <c r="E39" s="10">
        <v>372.74515559999998</v>
      </c>
      <c r="F39" s="10">
        <v>445.08791660000003</v>
      </c>
      <c r="G39" s="10">
        <v>239.10810810000001</v>
      </c>
      <c r="H39" s="10">
        <v>384.90869450000002</v>
      </c>
      <c r="I39" s="10">
        <v>313.61246089999997</v>
      </c>
      <c r="J39" s="10">
        <v>315.39239020000002</v>
      </c>
      <c r="K39" s="43"/>
      <c r="L39" s="67">
        <v>100</v>
      </c>
      <c r="M39" s="18">
        <f>AVERAGE(C53:C60)</f>
        <v>417.86872013750002</v>
      </c>
      <c r="N39" s="18">
        <f t="shared" ref="N39:P39" si="2">AVERAGE(D53:D60)</f>
        <v>395.46391756250006</v>
      </c>
      <c r="O39" s="18">
        <f t="shared" si="2"/>
        <v>455.53018225</v>
      </c>
      <c r="P39" s="18">
        <f t="shared" si="2"/>
        <v>475.52771174999998</v>
      </c>
      <c r="Q39" s="91">
        <v>100</v>
      </c>
      <c r="R39" s="18">
        <f>AVERAGE(G53:G60)</f>
        <v>347.02186133750001</v>
      </c>
      <c r="S39" s="18">
        <f>AVERAGE(H53:H60)</f>
        <v>340.96373315</v>
      </c>
      <c r="T39" s="18">
        <f>AVERAGE(I53:I60)</f>
        <v>266.16116321250001</v>
      </c>
      <c r="U39" s="18">
        <f>AVERAGE(J53:J60)</f>
        <v>284.43601361249995</v>
      </c>
    </row>
    <row r="40" spans="1:21" x14ac:dyDescent="0.3">
      <c r="B40" s="67">
        <v>0</v>
      </c>
      <c r="C40" s="10">
        <v>349.84549019999997</v>
      </c>
      <c r="D40" s="10">
        <v>404.60562920000001</v>
      </c>
      <c r="E40" s="10">
        <v>375.0640439</v>
      </c>
      <c r="F40" s="10">
        <v>461.4507691</v>
      </c>
      <c r="G40" s="10">
        <v>243.35459460000001</v>
      </c>
      <c r="H40" s="10">
        <v>314.5480101</v>
      </c>
      <c r="I40" s="10">
        <v>318.79286810000002</v>
      </c>
      <c r="J40" s="10">
        <v>313.92017019999997</v>
      </c>
      <c r="K40" s="43"/>
      <c r="L40" s="67">
        <v>200</v>
      </c>
      <c r="M40" s="18">
        <f>AVERAGE(C61:C68)</f>
        <v>399.11829082499997</v>
      </c>
      <c r="N40" s="18">
        <f t="shared" ref="N40:P40" si="3">AVERAGE(D61:D68)</f>
        <v>356.45298921249997</v>
      </c>
      <c r="O40" s="18">
        <f t="shared" si="3"/>
        <v>404.03307193750004</v>
      </c>
      <c r="P40" s="18">
        <f t="shared" si="3"/>
        <v>485.55124843750002</v>
      </c>
      <c r="Q40" s="91">
        <v>200</v>
      </c>
      <c r="R40" s="18">
        <f>AVERAGE(G61:G68)</f>
        <v>373.51713322500001</v>
      </c>
      <c r="S40" s="18">
        <f>AVERAGE(H61:H68)</f>
        <v>417.61518921250001</v>
      </c>
      <c r="T40" s="18">
        <f>AVERAGE(I61:I68)</f>
        <v>290.66147128750004</v>
      </c>
      <c r="U40" s="18">
        <f>AVERAGE(J61:J68)</f>
        <v>425.37875124999999</v>
      </c>
    </row>
    <row r="41" spans="1:21" x14ac:dyDescent="0.3">
      <c r="B41" s="66">
        <v>0</v>
      </c>
      <c r="C41" s="10">
        <v>294.39137249999999</v>
      </c>
      <c r="D41" s="10">
        <v>361.67240190000001</v>
      </c>
      <c r="E41" s="10">
        <v>377.3829321</v>
      </c>
      <c r="F41" s="10">
        <v>446.97593799999999</v>
      </c>
      <c r="G41" s="10">
        <v>242.29297299999999</v>
      </c>
      <c r="H41" s="10">
        <v>388.56379500000003</v>
      </c>
      <c r="I41" s="10">
        <v>317.92946690000002</v>
      </c>
      <c r="J41" s="10">
        <v>316.86461009999999</v>
      </c>
      <c r="K41" s="43"/>
      <c r="M41" s="92">
        <f>STDEV(C37:C44)</f>
        <v>31.672495199370893</v>
      </c>
      <c r="N41" s="92">
        <f t="shared" ref="N41:P41" si="4">STDEV(D37:D44)</f>
        <v>25.141367896864818</v>
      </c>
      <c r="O41" s="92">
        <f t="shared" si="4"/>
        <v>9.0372678720592532</v>
      </c>
      <c r="P41" s="92">
        <f t="shared" si="4"/>
        <v>9.057366219538352</v>
      </c>
      <c r="Q41" s="18"/>
      <c r="R41" s="92">
        <f t="shared" ref="R41:U41" si="5">STDEV(G37:G44)</f>
        <v>4.16755307291647</v>
      </c>
      <c r="S41" s="92">
        <f>STDEV(H37:H44)</f>
        <v>39.427002731557749</v>
      </c>
      <c r="T41" s="92">
        <f t="shared" si="5"/>
        <v>4.6136311037165978</v>
      </c>
      <c r="U41" s="92">
        <f t="shared" si="5"/>
        <v>4.7216079730999123</v>
      </c>
    </row>
    <row r="42" spans="1:21" x14ac:dyDescent="0.3">
      <c r="B42" s="67">
        <v>0</v>
      </c>
      <c r="C42" s="10">
        <v>352.15607840000001</v>
      </c>
      <c r="D42" s="10">
        <v>407.99509460000002</v>
      </c>
      <c r="E42" s="10">
        <v>379.70182039999997</v>
      </c>
      <c r="F42" s="10">
        <v>463.96813100000003</v>
      </c>
      <c r="G42" s="10">
        <v>245.4778378</v>
      </c>
      <c r="H42" s="10">
        <v>317.28933540000003</v>
      </c>
      <c r="I42" s="10">
        <v>322.24647290000001</v>
      </c>
      <c r="J42" s="10">
        <v>318.33683009999999</v>
      </c>
      <c r="K42" s="43"/>
      <c r="M42" s="92">
        <f>STDEV(C45:C52)</f>
        <v>13.047744655753963</v>
      </c>
      <c r="N42" s="92">
        <f t="shared" ref="N42:P42" si="6">STDEV(D45:D52)</f>
        <v>6.327749422628318</v>
      </c>
      <c r="O42" s="92">
        <f t="shared" si="6"/>
        <v>8.8118228562615677</v>
      </c>
      <c r="P42" s="92">
        <f t="shared" si="6"/>
        <v>11.423968568846496</v>
      </c>
      <c r="Q42" s="18"/>
      <c r="R42" s="92">
        <f t="shared" ref="R42:U42" si="7">STDEV(G45:G52)</f>
        <v>15.788719095346529</v>
      </c>
      <c r="S42" s="92">
        <f>STDEV(H45:H52)</f>
        <v>3.9944575341462376</v>
      </c>
      <c r="T42" s="92">
        <f t="shared" si="7"/>
        <v>23.759011807175572</v>
      </c>
      <c r="U42" s="92">
        <f t="shared" si="7"/>
        <v>16.602119195629829</v>
      </c>
    </row>
    <row r="43" spans="1:21" x14ac:dyDescent="0.3">
      <c r="B43" s="66">
        <v>0</v>
      </c>
      <c r="C43" s="10">
        <v>311.33568630000002</v>
      </c>
      <c r="D43" s="10">
        <v>370.14606520000001</v>
      </c>
      <c r="E43" s="10">
        <v>392.06922459999998</v>
      </c>
      <c r="F43" s="10">
        <v>450.75198089999998</v>
      </c>
      <c r="G43" s="10">
        <v>244.41621620000001</v>
      </c>
      <c r="H43" s="10">
        <v>403.18419690000002</v>
      </c>
      <c r="I43" s="10">
        <v>319.65626930000002</v>
      </c>
      <c r="J43" s="10">
        <v>324.22570990000003</v>
      </c>
      <c r="K43" s="43"/>
      <c r="M43" s="92">
        <f>STDEV(C53:C60)</f>
        <v>10.344812837710823</v>
      </c>
      <c r="N43" s="92">
        <f t="shared" ref="N43:P43" si="8">STDEV(D53:D60)</f>
        <v>7.1807499816028173</v>
      </c>
      <c r="O43" s="92">
        <f t="shared" si="8"/>
        <v>4.6937006542464479</v>
      </c>
      <c r="P43" s="92">
        <f t="shared" si="8"/>
        <v>13.442210068710597</v>
      </c>
      <c r="Q43" s="18"/>
      <c r="R43" s="92">
        <f>STDEV(G53:G60)</f>
        <v>30.946717584708537</v>
      </c>
      <c r="S43" s="92">
        <f>STDEV(H53:H60)</f>
        <v>6.3935028167242578</v>
      </c>
      <c r="T43" s="92">
        <f t="shared" ref="T43:U43" si="9">STDEV(I53:I60)</f>
        <v>35.064913606933636</v>
      </c>
      <c r="U43" s="92">
        <f t="shared" si="9"/>
        <v>19.337724459364445</v>
      </c>
    </row>
    <row r="44" spans="1:21" x14ac:dyDescent="0.3">
      <c r="B44" s="67">
        <v>0</v>
      </c>
      <c r="C44" s="10">
        <v>359.08784309999999</v>
      </c>
      <c r="D44" s="10">
        <v>413.64420339999998</v>
      </c>
      <c r="E44" s="10">
        <v>388.20441080000001</v>
      </c>
      <c r="F44" s="10">
        <v>469.00285480000002</v>
      </c>
      <c r="G44" s="10">
        <v>249.72432430000001</v>
      </c>
      <c r="H44" s="10">
        <v>320.94443589999997</v>
      </c>
      <c r="I44" s="10">
        <v>325.70007770000001</v>
      </c>
      <c r="J44" s="10">
        <v>322.75348989999998</v>
      </c>
      <c r="K44" s="43"/>
      <c r="M44" s="92">
        <f>STDEV(C61:C68)</f>
        <v>20.593064027406491</v>
      </c>
      <c r="N44" s="92">
        <f t="shared" ref="N44:P44" si="10">STDEV(D61:D68)</f>
        <v>50.191273824114987</v>
      </c>
      <c r="O44" s="92">
        <f t="shared" si="10"/>
        <v>3.8479599585408462</v>
      </c>
      <c r="P44" s="92">
        <f t="shared" si="10"/>
        <v>15.996889663886021</v>
      </c>
      <c r="Q44" s="18"/>
      <c r="R44" s="92">
        <f t="shared" ref="R44:T44" si="11">STDEV(G61:G68)</f>
        <v>50.315948711648453</v>
      </c>
      <c r="S44" s="92">
        <f>STDEV(H61:H68)</f>
        <v>52.675335485231834</v>
      </c>
      <c r="T44" s="92">
        <f t="shared" si="11"/>
        <v>4.2286880595785101</v>
      </c>
      <c r="U44" s="92">
        <f>STDEV(J61:J68)/2</f>
        <v>56.697133015681892</v>
      </c>
    </row>
    <row r="45" spans="1:21" x14ac:dyDescent="0.3">
      <c r="B45" s="67">
        <v>50</v>
      </c>
      <c r="C45" s="10">
        <v>355.10964769999998</v>
      </c>
      <c r="D45" s="10">
        <v>407.08244029999997</v>
      </c>
      <c r="E45" s="10">
        <v>383.89122559999998</v>
      </c>
      <c r="F45" s="10">
        <v>378.51847149999998</v>
      </c>
      <c r="G45" s="10">
        <v>282.8740694</v>
      </c>
      <c r="H45" s="10">
        <v>296.95154580000002</v>
      </c>
      <c r="I45" s="10">
        <v>309.96925190000002</v>
      </c>
      <c r="J45" s="10">
        <v>324.04734569999999</v>
      </c>
      <c r="K45" s="43"/>
    </row>
    <row r="46" spans="1:21" x14ac:dyDescent="0.3">
      <c r="B46" s="67">
        <v>50</v>
      </c>
      <c r="C46" s="10">
        <v>328.9788499</v>
      </c>
      <c r="D46" s="10">
        <v>395.37169840000001</v>
      </c>
      <c r="E46" s="10">
        <v>371.44910529999999</v>
      </c>
      <c r="F46" s="10">
        <v>393.41539840000002</v>
      </c>
      <c r="G46" s="10">
        <v>254.4714261</v>
      </c>
      <c r="H46" s="10">
        <v>303.72417569999999</v>
      </c>
      <c r="I46" s="10">
        <v>353.7052875</v>
      </c>
      <c r="J46" s="10">
        <v>354.11246169999998</v>
      </c>
      <c r="K46" s="43"/>
    </row>
    <row r="47" spans="1:21" x14ac:dyDescent="0.3">
      <c r="B47" s="67">
        <v>50</v>
      </c>
      <c r="C47" s="10">
        <v>358.01306970000002</v>
      </c>
      <c r="D47" s="10">
        <v>408.25351449999999</v>
      </c>
      <c r="E47" s="10">
        <v>387.16546770000002</v>
      </c>
      <c r="F47" s="10">
        <v>381.49785689999999</v>
      </c>
      <c r="G47" s="10">
        <v>284.36894539999997</v>
      </c>
      <c r="H47" s="10">
        <v>299.66059780000001</v>
      </c>
      <c r="I47" s="10">
        <v>313.51541689999999</v>
      </c>
      <c r="J47" s="10">
        <v>331.12149060000002</v>
      </c>
      <c r="K47" s="43"/>
    </row>
    <row r="48" spans="1:21" x14ac:dyDescent="0.3">
      <c r="B48" s="67">
        <v>50</v>
      </c>
      <c r="C48" s="10">
        <v>334.78569390000001</v>
      </c>
      <c r="D48" s="10">
        <v>400.05599519999998</v>
      </c>
      <c r="E48" s="10">
        <v>376.03304429999997</v>
      </c>
      <c r="F48" s="10">
        <v>399.37416910000002</v>
      </c>
      <c r="G48" s="10">
        <v>255.96630210000001</v>
      </c>
      <c r="H48" s="10">
        <v>303.72417569999999</v>
      </c>
      <c r="I48" s="10">
        <v>357.25145259999999</v>
      </c>
      <c r="J48" s="10">
        <v>357.64953409999998</v>
      </c>
      <c r="K48" s="43"/>
      <c r="L48" s="10" t="s">
        <v>100</v>
      </c>
    </row>
    <row r="49" spans="2:11" x14ac:dyDescent="0.3">
      <c r="B49" s="67">
        <v>50</v>
      </c>
      <c r="C49" s="10">
        <v>360.19063619999997</v>
      </c>
      <c r="D49" s="10">
        <v>410.0101257</v>
      </c>
      <c r="E49" s="10">
        <v>390.43970990000003</v>
      </c>
      <c r="F49" s="10">
        <v>383.8813652</v>
      </c>
      <c r="G49" s="10">
        <v>288.85357329999999</v>
      </c>
      <c r="H49" s="10">
        <v>305.07870170000001</v>
      </c>
      <c r="I49" s="10">
        <v>317.06158199999999</v>
      </c>
      <c r="J49" s="10">
        <v>332.89002679999999</v>
      </c>
      <c r="K49" s="43"/>
    </row>
    <row r="50" spans="2:11" x14ac:dyDescent="0.3">
      <c r="B50" s="67">
        <v>50</v>
      </c>
      <c r="C50" s="10">
        <v>337.68911589999999</v>
      </c>
      <c r="D50" s="10">
        <v>401.2270694</v>
      </c>
      <c r="E50" s="10">
        <v>380.61698339999998</v>
      </c>
      <c r="F50" s="10">
        <v>402.35355449999997</v>
      </c>
      <c r="G50" s="10">
        <v>260.45093000000003</v>
      </c>
      <c r="H50" s="10">
        <v>307.7877537</v>
      </c>
      <c r="I50" s="10">
        <v>360.79761760000002</v>
      </c>
      <c r="J50" s="10">
        <v>361.1866066</v>
      </c>
      <c r="K50" s="43"/>
    </row>
    <row r="51" spans="2:11" x14ac:dyDescent="0.3">
      <c r="B51" s="67">
        <v>50</v>
      </c>
      <c r="C51" s="10">
        <v>363.81991369999997</v>
      </c>
      <c r="D51" s="10">
        <v>414.69442249999997</v>
      </c>
      <c r="E51" s="10">
        <v>399.60758800000002</v>
      </c>
      <c r="F51" s="10">
        <v>391.0318901</v>
      </c>
      <c r="G51" s="10">
        <v>291.84332519999998</v>
      </c>
      <c r="H51" s="10">
        <v>305.07870170000001</v>
      </c>
      <c r="I51" s="10">
        <v>320.60774700000002</v>
      </c>
      <c r="J51" s="10">
        <v>334.65856309999998</v>
      </c>
      <c r="K51" s="43"/>
    </row>
    <row r="52" spans="2:11" x14ac:dyDescent="0.3">
      <c r="B52" s="67">
        <v>50</v>
      </c>
      <c r="C52" s="10">
        <v>347.8510928</v>
      </c>
      <c r="D52" s="10">
        <v>409.42458870000002</v>
      </c>
      <c r="E52" s="10">
        <v>388.47516460000003</v>
      </c>
      <c r="F52" s="10">
        <v>411.88758760000002</v>
      </c>
      <c r="G52" s="10">
        <v>261.945806</v>
      </c>
      <c r="H52" s="10">
        <v>309.14227970000002</v>
      </c>
      <c r="I52" s="10">
        <v>364.34378270000002</v>
      </c>
      <c r="J52" s="10">
        <v>368.26075159999999</v>
      </c>
      <c r="K52" s="43"/>
    </row>
    <row r="53" spans="2:11" x14ac:dyDescent="0.3">
      <c r="B53" s="67">
        <v>100</v>
      </c>
      <c r="C53" s="10">
        <v>404.97704019999998</v>
      </c>
      <c r="D53" s="10">
        <v>388.810316</v>
      </c>
      <c r="E53" s="10">
        <v>454.09142910000003</v>
      </c>
      <c r="F53" s="10">
        <v>480.69753220000001</v>
      </c>
      <c r="G53" s="10">
        <v>371.91138710000001</v>
      </c>
      <c r="H53" s="10">
        <v>337.07071089999999</v>
      </c>
      <c r="I53" s="10">
        <v>231.4980272</v>
      </c>
      <c r="J53" s="10">
        <v>259.24695409999998</v>
      </c>
      <c r="K53" s="43"/>
    </row>
    <row r="54" spans="2:11" x14ac:dyDescent="0.3">
      <c r="B54" s="67">
        <v>100</v>
      </c>
      <c r="C54" s="10">
        <v>420.41197670000003</v>
      </c>
      <c r="D54" s="10">
        <v>385.16450689999999</v>
      </c>
      <c r="E54" s="10">
        <v>447.61704020000002</v>
      </c>
      <c r="F54" s="10">
        <v>456.4075823</v>
      </c>
      <c r="G54" s="10">
        <v>314.42008809999999</v>
      </c>
      <c r="H54" s="10">
        <v>333.95629309999998</v>
      </c>
      <c r="I54" s="10">
        <v>277.47229179999999</v>
      </c>
      <c r="J54" s="10">
        <v>294.37298199999998</v>
      </c>
      <c r="K54" s="43"/>
    </row>
    <row r="55" spans="2:11" x14ac:dyDescent="0.3">
      <c r="B55" s="67">
        <v>100</v>
      </c>
      <c r="C55" s="10">
        <v>409.88815640000001</v>
      </c>
      <c r="D55" s="10">
        <v>393.91444869999998</v>
      </c>
      <c r="E55" s="10">
        <v>457.68831189999997</v>
      </c>
      <c r="F55" s="10">
        <v>486.60589829999998</v>
      </c>
      <c r="G55" s="10">
        <v>376.1180675</v>
      </c>
      <c r="H55" s="10">
        <v>343.29954650000002</v>
      </c>
      <c r="I55" s="10">
        <v>235.8765286</v>
      </c>
      <c r="J55" s="10">
        <v>270.339384</v>
      </c>
      <c r="K55" s="43"/>
    </row>
    <row r="56" spans="2:11" x14ac:dyDescent="0.3">
      <c r="B56" s="67">
        <v>100</v>
      </c>
      <c r="C56" s="10">
        <v>426.02468090000002</v>
      </c>
      <c r="D56" s="10">
        <v>401.93522869999998</v>
      </c>
      <c r="E56" s="10">
        <v>454.8108057</v>
      </c>
      <c r="F56" s="10">
        <v>464.28540390000001</v>
      </c>
      <c r="G56" s="10">
        <v>318.62676859999999</v>
      </c>
      <c r="H56" s="10">
        <v>343.29954650000002</v>
      </c>
      <c r="I56" s="10">
        <v>303.74330020000002</v>
      </c>
      <c r="J56" s="10">
        <v>303.61667360000001</v>
      </c>
      <c r="K56" s="43"/>
    </row>
    <row r="57" spans="2:11" x14ac:dyDescent="0.3">
      <c r="B57" s="67">
        <v>100</v>
      </c>
      <c r="C57" s="10">
        <v>416.20244860000003</v>
      </c>
      <c r="D57" s="10">
        <v>399.7477432</v>
      </c>
      <c r="E57" s="10">
        <v>463.44332429999997</v>
      </c>
      <c r="F57" s="10">
        <v>493.17074960000002</v>
      </c>
      <c r="G57" s="10">
        <v>381.72697470000003</v>
      </c>
      <c r="H57" s="10">
        <v>349.52838209999999</v>
      </c>
      <c r="I57" s="10">
        <v>239.5252797</v>
      </c>
      <c r="J57" s="10">
        <v>274.03686060000001</v>
      </c>
      <c r="K57" s="43"/>
    </row>
    <row r="58" spans="2:11" x14ac:dyDescent="0.3">
      <c r="B58" s="67">
        <v>100</v>
      </c>
      <c r="C58" s="10">
        <v>435.1453252</v>
      </c>
      <c r="D58" s="10">
        <v>407.03936140000002</v>
      </c>
      <c r="E58" s="10">
        <v>459.12706500000002</v>
      </c>
      <c r="F58" s="10">
        <v>478.7280768</v>
      </c>
      <c r="G58" s="10">
        <v>322.83344899999997</v>
      </c>
      <c r="H58" s="10">
        <v>349.52838209999999</v>
      </c>
      <c r="I58" s="10">
        <v>315.41930389999999</v>
      </c>
      <c r="J58" s="10">
        <v>307.31415019999997</v>
      </c>
      <c r="K58" s="43"/>
    </row>
    <row r="59" spans="2:11" x14ac:dyDescent="0.3">
      <c r="B59" s="67">
        <v>100</v>
      </c>
      <c r="C59" s="10">
        <v>407.08180429999999</v>
      </c>
      <c r="D59" s="10">
        <v>391.72696330000002</v>
      </c>
      <c r="E59" s="10">
        <v>454.8108057</v>
      </c>
      <c r="F59" s="10">
        <v>483.97995780000002</v>
      </c>
      <c r="G59" s="10">
        <v>373.31361390000001</v>
      </c>
      <c r="H59" s="10">
        <v>333.95629309999998</v>
      </c>
      <c r="I59" s="10">
        <v>232.95752759999999</v>
      </c>
      <c r="J59" s="10">
        <v>264.7931691</v>
      </c>
      <c r="K59" s="43"/>
    </row>
    <row r="60" spans="2:11" x14ac:dyDescent="0.3">
      <c r="B60" s="67">
        <v>100</v>
      </c>
      <c r="C60" s="10">
        <v>423.21832879999999</v>
      </c>
      <c r="D60" s="10">
        <v>395.37277230000001</v>
      </c>
      <c r="E60" s="10">
        <v>452.65267610000001</v>
      </c>
      <c r="F60" s="10">
        <v>460.34649309999998</v>
      </c>
      <c r="G60" s="10">
        <v>317.2245418</v>
      </c>
      <c r="H60" s="10">
        <v>337.07071089999999</v>
      </c>
      <c r="I60" s="10">
        <v>292.79704670000001</v>
      </c>
      <c r="J60" s="10">
        <v>301.76793529999998</v>
      </c>
      <c r="K60" s="43"/>
    </row>
    <row r="61" spans="2:11" x14ac:dyDescent="0.3">
      <c r="B61" s="67">
        <v>200</v>
      </c>
      <c r="C61" s="10">
        <v>380.17125270000003</v>
      </c>
      <c r="D61" s="10">
        <v>402.9616087</v>
      </c>
      <c r="E61" s="10">
        <v>403.67276779999997</v>
      </c>
      <c r="F61" s="10">
        <v>471.33234520000002</v>
      </c>
      <c r="G61" s="10">
        <v>420.92062920000001</v>
      </c>
      <c r="H61" s="10">
        <v>370.75692090000001</v>
      </c>
      <c r="I61" s="10">
        <v>290.54364349999997</v>
      </c>
      <c r="J61" s="10">
        <v>320.79591260000001</v>
      </c>
      <c r="K61" s="43"/>
    </row>
    <row r="62" spans="2:11" x14ac:dyDescent="0.3">
      <c r="B62" s="93">
        <v>200</v>
      </c>
      <c r="C62" s="10">
        <v>418.59904840000002</v>
      </c>
      <c r="D62" s="10">
        <v>308.88906880000002</v>
      </c>
      <c r="E62" s="10">
        <v>403.67276779999997</v>
      </c>
      <c r="F62" s="10">
        <v>501.78542929999998</v>
      </c>
      <c r="G62" s="10">
        <v>328.17465879999997</v>
      </c>
      <c r="H62" s="10">
        <v>467.742639</v>
      </c>
      <c r="I62" s="10">
        <v>293.37151039999998</v>
      </c>
      <c r="J62" s="10">
        <v>529.96158990000004</v>
      </c>
      <c r="K62" s="43"/>
    </row>
    <row r="63" spans="2:11" x14ac:dyDescent="0.3">
      <c r="B63" s="67">
        <v>200</v>
      </c>
      <c r="C63" s="10">
        <v>378.74800099999999</v>
      </c>
      <c r="D63" s="10">
        <v>400.5494923</v>
      </c>
      <c r="E63" s="10">
        <v>401.94330769999999</v>
      </c>
      <c r="F63" s="10">
        <v>470.43666630000001</v>
      </c>
      <c r="G63" s="10">
        <v>416.79858610000002</v>
      </c>
      <c r="H63" s="10">
        <v>367.48773940000001</v>
      </c>
      <c r="I63" s="10">
        <v>287.71577660000003</v>
      </c>
      <c r="J63" s="10">
        <v>315.631328</v>
      </c>
      <c r="K63" s="43"/>
    </row>
    <row r="64" spans="2:11" x14ac:dyDescent="0.3">
      <c r="B64" s="93">
        <v>200</v>
      </c>
      <c r="C64" s="10">
        <v>416.46417079999998</v>
      </c>
      <c r="D64" s="10">
        <v>305.27089419999999</v>
      </c>
      <c r="E64" s="10">
        <v>403.67276779999997</v>
      </c>
      <c r="F64" s="10">
        <v>498.20271350000002</v>
      </c>
      <c r="G64" s="10">
        <v>324.05261569999999</v>
      </c>
      <c r="H64" s="10">
        <v>464.47345749999999</v>
      </c>
      <c r="I64" s="10">
        <v>290.54364349999997</v>
      </c>
      <c r="J64" s="10">
        <v>527.37929759999997</v>
      </c>
      <c r="K64" s="43"/>
    </row>
    <row r="65" spans="2:11" x14ac:dyDescent="0.3">
      <c r="B65" s="67">
        <v>200</v>
      </c>
      <c r="C65" s="10">
        <v>386.57588529999998</v>
      </c>
      <c r="D65" s="10">
        <v>409.59492879999999</v>
      </c>
      <c r="E65" s="10">
        <v>409.43763460000002</v>
      </c>
      <c r="F65" s="10">
        <v>476.70641890000002</v>
      </c>
      <c r="G65" s="10">
        <v>427.1036939</v>
      </c>
      <c r="H65" s="10">
        <v>374.02610240000001</v>
      </c>
      <c r="I65" s="10">
        <v>293.37151039999998</v>
      </c>
      <c r="J65" s="10">
        <v>328.54278950000003</v>
      </c>
      <c r="K65" s="43"/>
    </row>
    <row r="66" spans="2:11" x14ac:dyDescent="0.3">
      <c r="B66" s="93">
        <v>200</v>
      </c>
      <c r="C66" s="10">
        <v>422.15717760000001</v>
      </c>
      <c r="D66" s="10">
        <v>323.36176719999997</v>
      </c>
      <c r="E66" s="10">
        <v>410.0141213</v>
      </c>
      <c r="F66" s="10">
        <v>505.36814500000003</v>
      </c>
      <c r="G66" s="10">
        <v>332.29670190000002</v>
      </c>
      <c r="H66" s="10">
        <v>474.28100210000002</v>
      </c>
      <c r="I66" s="10">
        <v>297.1419995</v>
      </c>
      <c r="J66" s="10">
        <v>542.87305149999997</v>
      </c>
      <c r="K66" s="43"/>
    </row>
    <row r="67" spans="2:11" x14ac:dyDescent="0.3">
      <c r="B67" s="67">
        <v>200</v>
      </c>
      <c r="C67" s="10">
        <v>375.18987170000003</v>
      </c>
      <c r="D67" s="10">
        <v>398.74040500000001</v>
      </c>
      <c r="E67" s="10">
        <v>400.21384760000001</v>
      </c>
      <c r="F67" s="10">
        <v>465.95827159999999</v>
      </c>
      <c r="G67" s="10">
        <v>416.79858610000002</v>
      </c>
      <c r="H67" s="10">
        <v>362.03910350000001</v>
      </c>
      <c r="I67" s="10">
        <v>283.00266520000002</v>
      </c>
      <c r="J67" s="10">
        <v>313.04903560000002</v>
      </c>
      <c r="K67" s="43"/>
    </row>
    <row r="68" spans="2:11" x14ac:dyDescent="0.3">
      <c r="B68" s="93">
        <v>200</v>
      </c>
      <c r="C68" s="10">
        <v>415.0409191</v>
      </c>
      <c r="D68" s="10">
        <v>302.25574870000003</v>
      </c>
      <c r="E68" s="10">
        <v>399.63736089999998</v>
      </c>
      <c r="F68" s="10">
        <v>494.6199977</v>
      </c>
      <c r="G68" s="10">
        <v>321.99159409999999</v>
      </c>
      <c r="H68" s="10">
        <v>460.11454889999999</v>
      </c>
      <c r="I68" s="10">
        <v>289.60102119999999</v>
      </c>
      <c r="J68" s="10">
        <v>524.79700530000002</v>
      </c>
      <c r="K68" s="4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1D8B-31E3-4BBA-B83E-86C28CC7FA5D}">
  <dimension ref="A1:AH25"/>
  <sheetViews>
    <sheetView zoomScale="80" zoomScaleNormal="80" workbookViewId="0"/>
  </sheetViews>
  <sheetFormatPr defaultRowHeight="14.4" x14ac:dyDescent="0.3"/>
  <sheetData>
    <row r="1" spans="1:34" x14ac:dyDescent="0.3">
      <c r="A1" s="2" t="s">
        <v>184</v>
      </c>
      <c r="B1" s="2"/>
      <c r="C1" s="2"/>
    </row>
    <row r="2" spans="1:34" x14ac:dyDescent="0.3">
      <c r="B2">
        <v>2.4021810000000001</v>
      </c>
      <c r="C2">
        <v>3.6549900000000002</v>
      </c>
      <c r="D2">
        <v>3.6207479999999999</v>
      </c>
      <c r="E2">
        <v>4.3235049999999999</v>
      </c>
      <c r="F2">
        <v>4.1155359999999996</v>
      </c>
      <c r="G2">
        <v>4.6174140000000001</v>
      </c>
      <c r="H2">
        <v>2.9435980000000002</v>
      </c>
      <c r="I2">
        <v>1.9879549999999999</v>
      </c>
      <c r="J2">
        <v>2.4272079999999998</v>
      </c>
      <c r="K2">
        <v>3.5336599999999998</v>
      </c>
      <c r="L2">
        <v>3.5489350000000002</v>
      </c>
      <c r="M2">
        <v>3.5899299999999998</v>
      </c>
      <c r="N2">
        <v>2.5092099999999999</v>
      </c>
      <c r="O2">
        <v>2.8055889999999999</v>
      </c>
      <c r="P2">
        <v>2.6971810000000001</v>
      </c>
      <c r="Q2">
        <v>4.0759470000000002</v>
      </c>
      <c r="R2">
        <v>0</v>
      </c>
      <c r="S2">
        <v>0.49627690000000002</v>
      </c>
      <c r="T2">
        <v>0.79569840000000003</v>
      </c>
      <c r="U2">
        <v>0.81232130000000002</v>
      </c>
      <c r="V2">
        <v>1.07589</v>
      </c>
      <c r="W2">
        <v>0.3820615</v>
      </c>
      <c r="X2">
        <v>0.62197409999999997</v>
      </c>
      <c r="Y2">
        <v>0.5737641</v>
      </c>
      <c r="Z2">
        <v>0.4315792</v>
      </c>
      <c r="AA2">
        <v>0.71656980000000003</v>
      </c>
      <c r="AB2">
        <v>0.86844239999999995</v>
      </c>
      <c r="AC2">
        <v>0.71767210000000004</v>
      </c>
      <c r="AD2">
        <v>1.0753299999999999</v>
      </c>
      <c r="AE2">
        <v>0.86325039999999997</v>
      </c>
      <c r="AF2">
        <v>0.67506829999999995</v>
      </c>
      <c r="AG2">
        <v>0.21734100000000001</v>
      </c>
      <c r="AH2">
        <v>0.35475800000000002</v>
      </c>
    </row>
    <row r="3" spans="1:34" x14ac:dyDescent="0.3">
      <c r="B3">
        <v>2.6358920000000001</v>
      </c>
      <c r="C3">
        <v>2.6909450000000001</v>
      </c>
      <c r="D3">
        <v>2.3812129999999998</v>
      </c>
      <c r="E3">
        <v>4.0995879999999998</v>
      </c>
      <c r="F3">
        <v>3.6653989999999999</v>
      </c>
      <c r="G3">
        <v>3.4448099999999999</v>
      </c>
      <c r="H3">
        <v>2.1506379999999998</v>
      </c>
      <c r="I3">
        <v>1.834184</v>
      </c>
      <c r="J3">
        <v>2.5124300000000002</v>
      </c>
      <c r="K3">
        <v>3.2116129999999998</v>
      </c>
      <c r="L3">
        <v>3.5441669999999998</v>
      </c>
      <c r="M3">
        <v>3.224945</v>
      </c>
      <c r="N3">
        <v>2.405141</v>
      </c>
      <c r="O3">
        <v>2.7089490000000001</v>
      </c>
      <c r="P3">
        <v>3.1127289999999999</v>
      </c>
      <c r="Q3">
        <v>3.681778</v>
      </c>
      <c r="R3">
        <v>0</v>
      </c>
      <c r="S3">
        <v>0.65118410000000004</v>
      </c>
      <c r="T3">
        <v>0.58203859999999996</v>
      </c>
      <c r="U3">
        <v>1.058819</v>
      </c>
      <c r="V3">
        <v>0.93970100000000001</v>
      </c>
      <c r="W3">
        <v>0.48626009999999997</v>
      </c>
      <c r="X3">
        <v>0.42711510000000003</v>
      </c>
      <c r="Y3">
        <v>0.65437559999999995</v>
      </c>
      <c r="Z3">
        <v>0.51856409999999997</v>
      </c>
      <c r="AA3">
        <v>0.46558850000000002</v>
      </c>
      <c r="AB3">
        <v>0.71378819999999998</v>
      </c>
      <c r="AC3">
        <v>0.88991339999999997</v>
      </c>
      <c r="AD3">
        <v>0.78187150000000005</v>
      </c>
      <c r="AE3">
        <v>0.65924000000000005</v>
      </c>
      <c r="AF3">
        <v>0.47497879999999998</v>
      </c>
      <c r="AG3">
        <v>0.29919669999999998</v>
      </c>
      <c r="AH3">
        <v>0.25838670000000002</v>
      </c>
    </row>
    <row r="4" spans="1:34" x14ac:dyDescent="0.3">
      <c r="B4">
        <v>2.7328290000000002</v>
      </c>
      <c r="C4">
        <v>2.8485450000000001</v>
      </c>
      <c r="D4">
        <v>2.575787</v>
      </c>
      <c r="E4">
        <v>3.5112100000000002</v>
      </c>
      <c r="F4">
        <v>2.6279409999999999</v>
      </c>
      <c r="G4">
        <v>2.5938729999999999</v>
      </c>
      <c r="H4">
        <v>1.992988</v>
      </c>
      <c r="I4">
        <v>1.7234689999999999</v>
      </c>
      <c r="J4">
        <v>1.965039</v>
      </c>
      <c r="K4">
        <v>2.9575200000000001</v>
      </c>
      <c r="L4">
        <v>3.520327</v>
      </c>
      <c r="M4">
        <v>2.8590520000000001</v>
      </c>
      <c r="N4">
        <v>2.0224000000000002</v>
      </c>
      <c r="O4">
        <v>2.5780820000000002</v>
      </c>
      <c r="P4">
        <v>2.1592980000000002</v>
      </c>
      <c r="Q4">
        <v>3.2704240000000002</v>
      </c>
      <c r="R4">
        <v>0</v>
      </c>
      <c r="S4">
        <v>0.70568850000000005</v>
      </c>
      <c r="T4">
        <v>0.69991990000000004</v>
      </c>
      <c r="U4">
        <v>0.81232130000000002</v>
      </c>
      <c r="V4">
        <v>0.8171313</v>
      </c>
      <c r="W4">
        <v>0.24313009999999999</v>
      </c>
      <c r="X4">
        <v>0.60229140000000003</v>
      </c>
      <c r="Y4">
        <v>0.45521780000000001</v>
      </c>
      <c r="Z4">
        <v>0.37470439999999999</v>
      </c>
      <c r="AA4">
        <v>0.56743600000000005</v>
      </c>
      <c r="AB4">
        <v>0.73956390000000005</v>
      </c>
      <c r="AC4">
        <v>0.58562040000000004</v>
      </c>
      <c r="AD4">
        <v>0.81470600000000004</v>
      </c>
      <c r="AE4">
        <v>0.45691569999999998</v>
      </c>
      <c r="AF4">
        <v>0.43383890000000003</v>
      </c>
      <c r="AG4">
        <v>0.48831150000000001</v>
      </c>
      <c r="AH4">
        <v>0.25559340000000003</v>
      </c>
    </row>
    <row r="5" spans="1:34" x14ac:dyDescent="0.3">
      <c r="B5">
        <v>2.6926009999999998</v>
      </c>
      <c r="C5">
        <v>3.1671269999999998</v>
      </c>
      <c r="D5">
        <v>2.9615499999999999</v>
      </c>
      <c r="E5">
        <v>4.0804010000000002</v>
      </c>
      <c r="F5">
        <v>3.5719249999999998</v>
      </c>
      <c r="G5">
        <v>3.6543320000000001</v>
      </c>
      <c r="H5">
        <v>2.4647079999999999</v>
      </c>
      <c r="I5">
        <v>1.950836</v>
      </c>
      <c r="J5">
        <v>2.4038590000000002</v>
      </c>
      <c r="K5">
        <v>3.3365640000000001</v>
      </c>
      <c r="L5">
        <v>3.6401089999999998</v>
      </c>
      <c r="M5">
        <v>3.3269419999999998</v>
      </c>
      <c r="N5">
        <v>2.4145500000000002</v>
      </c>
      <c r="O5">
        <v>2.7998400000000001</v>
      </c>
      <c r="P5">
        <v>2.758702</v>
      </c>
      <c r="Q5">
        <v>3.778349</v>
      </c>
      <c r="R5">
        <v>0</v>
      </c>
      <c r="S5">
        <v>0.72001649999999995</v>
      </c>
      <c r="T5">
        <v>0.79485229999999996</v>
      </c>
      <c r="U5">
        <v>0.99678719999999998</v>
      </c>
      <c r="V5">
        <v>1.0465409999999999</v>
      </c>
      <c r="W5">
        <v>0.47278389999999998</v>
      </c>
      <c r="X5">
        <v>0.65276020000000001</v>
      </c>
      <c r="Y5">
        <v>0.66341919999999999</v>
      </c>
      <c r="Z5">
        <v>0.54391590000000001</v>
      </c>
      <c r="AA5">
        <v>0.6854981</v>
      </c>
      <c r="AB5">
        <v>0.87623150000000005</v>
      </c>
      <c r="AC5">
        <v>0.83336869999999996</v>
      </c>
      <c r="AD5">
        <v>0.99293580000000004</v>
      </c>
      <c r="AE5">
        <v>0.76210199999999995</v>
      </c>
      <c r="AF5">
        <v>0.63026199999999999</v>
      </c>
      <c r="AG5">
        <v>0.43724970000000002</v>
      </c>
      <c r="AH5">
        <v>0.39187939999999999</v>
      </c>
    </row>
    <row r="6" spans="1:34" ht="13.8" customHeight="1" x14ac:dyDescent="0.3">
      <c r="B6">
        <v>2.4880010000000001</v>
      </c>
      <c r="C6">
        <v>2.9625270000000001</v>
      </c>
      <c r="D6">
        <v>2.7569499999999998</v>
      </c>
      <c r="E6">
        <v>3.8758010000000001</v>
      </c>
      <c r="F6">
        <v>3.3673250000000001</v>
      </c>
      <c r="G6">
        <v>3.449732</v>
      </c>
      <c r="H6">
        <v>2.2601079999999998</v>
      </c>
      <c r="I6">
        <v>1.7462359999999999</v>
      </c>
      <c r="J6">
        <v>2.1992590000000001</v>
      </c>
      <c r="K6">
        <v>3.131964</v>
      </c>
      <c r="L6">
        <v>3.4355090000000001</v>
      </c>
      <c r="M6">
        <v>3.1223420000000002</v>
      </c>
      <c r="N6">
        <v>2.2099500000000001</v>
      </c>
      <c r="O6">
        <v>2.59524</v>
      </c>
      <c r="P6">
        <v>2.5541019999999999</v>
      </c>
      <c r="Q6">
        <v>3.5737489999999998</v>
      </c>
      <c r="R6">
        <v>0</v>
      </c>
      <c r="S6">
        <v>0.51541650000000006</v>
      </c>
      <c r="T6">
        <v>0.59025229999999995</v>
      </c>
      <c r="U6">
        <v>0.79218719999999998</v>
      </c>
      <c r="V6">
        <v>0.84194060000000004</v>
      </c>
      <c r="W6">
        <v>0.26818389999999998</v>
      </c>
      <c r="X6">
        <v>0.44816020000000001</v>
      </c>
      <c r="Y6">
        <v>0.45881919999999998</v>
      </c>
      <c r="Z6">
        <v>0.3393159</v>
      </c>
      <c r="AA6">
        <v>0.4808981</v>
      </c>
      <c r="AB6">
        <v>0.67163150000000005</v>
      </c>
      <c r="AC6">
        <v>0.62876869999999996</v>
      </c>
      <c r="AD6">
        <v>0.78833580000000003</v>
      </c>
      <c r="AE6">
        <v>0.55750200000000005</v>
      </c>
      <c r="AF6">
        <v>0.42566199999999998</v>
      </c>
      <c r="AG6">
        <v>0.23264969999999999</v>
      </c>
      <c r="AH6">
        <v>0.18727940000000001</v>
      </c>
    </row>
    <row r="7" spans="1:34" x14ac:dyDescent="0.3">
      <c r="A7" t="s">
        <v>183</v>
      </c>
      <c r="B7" s="150">
        <v>0.75306566500000005</v>
      </c>
      <c r="C7" s="150">
        <v>0.47715585399999999</v>
      </c>
      <c r="D7" s="150">
        <v>0.613132911</v>
      </c>
      <c r="E7" s="150">
        <v>0.41979825900000001</v>
      </c>
      <c r="F7" s="150">
        <v>0.46652492099999998</v>
      </c>
      <c r="G7" s="150">
        <v>0.87668117099999998</v>
      </c>
      <c r="H7" s="150">
        <v>0.424990111</v>
      </c>
      <c r="I7" s="150">
        <v>0.81289557000000001</v>
      </c>
      <c r="J7" s="150">
        <v>0.61016613900000005</v>
      </c>
      <c r="K7" s="150">
        <v>0.33845925599999999</v>
      </c>
      <c r="L7" s="150">
        <v>0.62920292700000002</v>
      </c>
      <c r="M7" s="150">
        <v>1.1014141609999999</v>
      </c>
      <c r="N7" s="150">
        <v>0.86481408199999998</v>
      </c>
      <c r="O7" s="150">
        <v>0.99337420899999995</v>
      </c>
      <c r="P7" s="150">
        <v>0.51498219899999997</v>
      </c>
      <c r="Q7" s="150">
        <v>0.93107199399999996</v>
      </c>
      <c r="R7" s="14"/>
      <c r="S7" s="150">
        <v>0.34859572799999999</v>
      </c>
      <c r="T7" s="150">
        <v>0.135729826</v>
      </c>
      <c r="U7" s="150">
        <v>0.17850079099999999</v>
      </c>
      <c r="V7" s="150">
        <v>0.14685522200000001</v>
      </c>
      <c r="W7" s="150">
        <v>0.31670292700000002</v>
      </c>
      <c r="X7" s="150">
        <v>0.50805973100000001</v>
      </c>
      <c r="Y7" s="150">
        <v>0.21088805399999999</v>
      </c>
      <c r="Z7" s="150">
        <v>0.29890229400000001</v>
      </c>
      <c r="AA7" s="150">
        <v>0.27492088599999998</v>
      </c>
      <c r="AB7" s="150">
        <v>0.50435126600000002</v>
      </c>
      <c r="AC7" s="150">
        <v>0.34834849699999998</v>
      </c>
      <c r="AD7" s="150">
        <v>0.487292326</v>
      </c>
      <c r="AE7" s="150">
        <v>0.59310719899999997</v>
      </c>
      <c r="AF7" s="150">
        <v>0.53476067999999999</v>
      </c>
      <c r="AG7" s="150">
        <v>0.35428204099999999</v>
      </c>
      <c r="AH7" s="150">
        <v>0.71598101300000005</v>
      </c>
    </row>
    <row r="8" spans="1:34" x14ac:dyDescent="0.3">
      <c r="B8" s="94" t="s">
        <v>55</v>
      </c>
      <c r="C8" s="94" t="s">
        <v>56</v>
      </c>
      <c r="D8" s="95" t="s">
        <v>57</v>
      </c>
      <c r="E8" s="94" t="s">
        <v>58</v>
      </c>
      <c r="F8" s="94" t="s">
        <v>59</v>
      </c>
      <c r="G8" s="94" t="s">
        <v>60</v>
      </c>
      <c r="H8" s="94" t="s">
        <v>61</v>
      </c>
      <c r="I8" s="94" t="s">
        <v>62</v>
      </c>
      <c r="J8" s="94" t="s">
        <v>63</v>
      </c>
      <c r="K8" s="94" t="s">
        <v>64</v>
      </c>
      <c r="L8" s="95" t="s">
        <v>65</v>
      </c>
      <c r="M8" s="94" t="s">
        <v>66</v>
      </c>
      <c r="N8" s="94" t="s">
        <v>67</v>
      </c>
      <c r="O8" s="94" t="s">
        <v>68</v>
      </c>
      <c r="P8" s="94" t="s">
        <v>69</v>
      </c>
      <c r="Q8" s="94" t="s">
        <v>70</v>
      </c>
      <c r="R8" s="10"/>
      <c r="S8" s="94" t="s">
        <v>71</v>
      </c>
      <c r="T8" s="94" t="s">
        <v>72</v>
      </c>
      <c r="U8" s="94" t="s">
        <v>73</v>
      </c>
      <c r="V8" s="94" t="s">
        <v>74</v>
      </c>
      <c r="W8" s="94" t="s">
        <v>75</v>
      </c>
      <c r="X8" s="94" t="s">
        <v>76</v>
      </c>
      <c r="Y8" s="94" t="s">
        <v>77</v>
      </c>
      <c r="Z8" s="94" t="s">
        <v>78</v>
      </c>
      <c r="AA8" s="94" t="s">
        <v>79</v>
      </c>
      <c r="AB8" s="94" t="s">
        <v>80</v>
      </c>
      <c r="AC8" s="94" t="s">
        <v>81</v>
      </c>
      <c r="AD8" s="94" t="s">
        <v>82</v>
      </c>
      <c r="AE8" s="94" t="s">
        <v>83</v>
      </c>
      <c r="AF8" s="94" t="s">
        <v>84</v>
      </c>
      <c r="AG8" s="94" t="s">
        <v>85</v>
      </c>
      <c r="AH8" s="94" t="s">
        <v>86</v>
      </c>
    </row>
    <row r="9" spans="1:34" x14ac:dyDescent="0.3">
      <c r="A9">
        <v>1</v>
      </c>
      <c r="B9" s="10">
        <v>24.02180959</v>
      </c>
      <c r="C9" s="10">
        <v>36.549902590000002</v>
      </c>
      <c r="D9" s="10">
        <v>36.207483869999997</v>
      </c>
      <c r="E9" s="10">
        <v>43.235053000000001</v>
      </c>
      <c r="F9" s="10">
        <v>41.155357709999997</v>
      </c>
      <c r="G9" s="10">
        <v>46.174140999999999</v>
      </c>
      <c r="H9" s="10">
        <v>29.435979060000001</v>
      </c>
      <c r="I9" s="10">
        <v>19.879552310000001</v>
      </c>
      <c r="J9" s="10">
        <v>24.272077800000002</v>
      </c>
      <c r="K9" s="10">
        <v>35.336601899999998</v>
      </c>
      <c r="L9" s="10">
        <v>35.489345380000003</v>
      </c>
      <c r="M9" s="10">
        <v>35.89930236</v>
      </c>
      <c r="N9" s="10">
        <v>25.09209834</v>
      </c>
      <c r="O9" s="10">
        <v>28.055892480000001</v>
      </c>
      <c r="P9" s="10">
        <v>26.971806050000001</v>
      </c>
      <c r="Q9" s="10">
        <v>40.759468929999997</v>
      </c>
      <c r="R9" s="10"/>
      <c r="S9" s="10">
        <v>4.9627687939999996</v>
      </c>
      <c r="T9" s="10">
        <v>7.9569836069999997</v>
      </c>
      <c r="U9" s="10">
        <v>8.1232132959999994</v>
      </c>
      <c r="V9" s="10">
        <v>10.758895620000001</v>
      </c>
      <c r="W9" s="10">
        <v>3.820615144</v>
      </c>
      <c r="X9" s="10">
        <v>6.219741119</v>
      </c>
      <c r="Y9" s="10">
        <v>5.7376412659999998</v>
      </c>
      <c r="Z9" s="10">
        <v>4.3157915630000003</v>
      </c>
      <c r="AA9" s="10">
        <v>7.1656978420000002</v>
      </c>
      <c r="AB9" s="10">
        <v>8.684423529</v>
      </c>
      <c r="AC9" s="10">
        <v>7.176721079</v>
      </c>
      <c r="AD9" s="10">
        <v>10.75329883</v>
      </c>
      <c r="AE9" s="10">
        <v>8.6325035430000003</v>
      </c>
      <c r="AF9" s="10">
        <v>6.7506833100000003</v>
      </c>
      <c r="AG9" s="10">
        <v>2.1734096300000001</v>
      </c>
      <c r="AH9" s="10">
        <v>3.5475801100000002</v>
      </c>
    </row>
    <row r="10" spans="1:34" x14ac:dyDescent="0.3">
      <c r="A10">
        <v>2</v>
      </c>
      <c r="B10" s="10">
        <v>26.358923180000001</v>
      </c>
      <c r="C10" s="10">
        <v>26.909446630000001</v>
      </c>
      <c r="D10" s="10">
        <v>23.812129030000001</v>
      </c>
      <c r="E10" s="10">
        <v>40.995882209999998</v>
      </c>
      <c r="F10" s="10">
        <v>36.653990460000003</v>
      </c>
      <c r="G10" s="10">
        <v>34.44809927</v>
      </c>
      <c r="H10" s="10">
        <v>21.506382779999999</v>
      </c>
      <c r="I10" s="10">
        <v>18.341839419999999</v>
      </c>
      <c r="J10" s="10">
        <v>25.1243047</v>
      </c>
      <c r="K10" s="10">
        <v>32.11612564</v>
      </c>
      <c r="L10" s="10">
        <v>35.441666009999999</v>
      </c>
      <c r="M10" s="10">
        <v>32.249449159999998</v>
      </c>
      <c r="N10" s="10">
        <v>24.051412240000001</v>
      </c>
      <c r="O10" s="10">
        <v>27.0894893</v>
      </c>
      <c r="P10" s="10">
        <v>31.127289489999999</v>
      </c>
      <c r="Q10" s="10">
        <v>36.81777589</v>
      </c>
      <c r="R10" s="10"/>
      <c r="S10" s="10">
        <v>6.5118411350000001</v>
      </c>
      <c r="T10" s="10">
        <v>5.8203861569999997</v>
      </c>
      <c r="U10" s="10">
        <v>10.588188369999999</v>
      </c>
      <c r="V10" s="10">
        <v>9.3970101009999993</v>
      </c>
      <c r="W10" s="10">
        <v>4.8626010930000003</v>
      </c>
      <c r="X10" s="10">
        <v>4.2711513380000001</v>
      </c>
      <c r="Y10" s="10">
        <v>6.5437561549999996</v>
      </c>
      <c r="Z10" s="10">
        <v>5.1856410259999999</v>
      </c>
      <c r="AA10" s="10">
        <v>4.6558848920000004</v>
      </c>
      <c r="AB10" s="10">
        <v>7.1378823530000002</v>
      </c>
      <c r="AC10" s="10">
        <v>8.8991341380000009</v>
      </c>
      <c r="AD10" s="10">
        <v>7.8187153729999999</v>
      </c>
      <c r="AE10" s="10">
        <v>6.5924001670000001</v>
      </c>
      <c r="AF10" s="10">
        <v>4.7497882569999996</v>
      </c>
      <c r="AG10" s="10">
        <v>2.9919665040000001</v>
      </c>
      <c r="AH10" s="10">
        <v>2.5838674030000002</v>
      </c>
    </row>
    <row r="11" spans="1:34" x14ac:dyDescent="0.3">
      <c r="A11">
        <v>3</v>
      </c>
      <c r="B11" s="10">
        <v>27.328294159999999</v>
      </c>
      <c r="C11" s="10">
        <v>28.485451609999998</v>
      </c>
      <c r="D11" s="10">
        <v>25.757873549999999</v>
      </c>
      <c r="E11" s="10">
        <v>35.112103650000002</v>
      </c>
      <c r="F11" s="10">
        <v>26.2794107</v>
      </c>
      <c r="G11" s="10">
        <v>25.938734350000001</v>
      </c>
      <c r="H11" s="10">
        <v>19.929875509999999</v>
      </c>
      <c r="I11" s="10">
        <v>17.23468613</v>
      </c>
      <c r="J11" s="10">
        <v>19.650385740000001</v>
      </c>
      <c r="K11" s="10">
        <v>29.575199420000001</v>
      </c>
      <c r="L11" s="10">
        <v>35.203269159999998</v>
      </c>
      <c r="M11" s="10">
        <v>28.59051672</v>
      </c>
      <c r="N11" s="10">
        <v>20.224</v>
      </c>
      <c r="O11" s="10">
        <v>25.780818320000002</v>
      </c>
      <c r="P11" s="10">
        <v>21.592979360000001</v>
      </c>
      <c r="Q11" s="10">
        <v>32.704237919999997</v>
      </c>
      <c r="R11" s="10"/>
      <c r="S11" s="10">
        <v>7.0568851060000002</v>
      </c>
      <c r="T11" s="10">
        <v>6.9991985430000003</v>
      </c>
      <c r="U11" s="10">
        <v>8.1232132959999994</v>
      </c>
      <c r="V11" s="10">
        <v>8.1713131309999998</v>
      </c>
      <c r="W11" s="10">
        <v>2.4313005460000001</v>
      </c>
      <c r="X11" s="10">
        <v>6.0229138689999999</v>
      </c>
      <c r="Y11" s="10">
        <v>4.5521781949999998</v>
      </c>
      <c r="Z11" s="10">
        <v>3.7470438380000002</v>
      </c>
      <c r="AA11" s="10">
        <v>5.6743597120000002</v>
      </c>
      <c r="AB11" s="10">
        <v>7.3956392160000002</v>
      </c>
      <c r="AC11" s="10">
        <v>5.8562044000000002</v>
      </c>
      <c r="AD11" s="10">
        <v>8.1470603750000006</v>
      </c>
      <c r="AE11" s="10">
        <v>4.5691571489999996</v>
      </c>
      <c r="AF11" s="10">
        <v>4.3383892739999999</v>
      </c>
      <c r="AG11" s="10">
        <v>4.8831151430000004</v>
      </c>
      <c r="AH11" s="10">
        <v>2.5559337019999999</v>
      </c>
    </row>
    <row r="12" spans="1:34" x14ac:dyDescent="0.3">
      <c r="A12">
        <v>4</v>
      </c>
      <c r="B12" s="10">
        <v>26.926008970000002</v>
      </c>
      <c r="C12" s="10">
        <v>31.671266939999999</v>
      </c>
      <c r="D12" s="10">
        <v>29.61549548</v>
      </c>
      <c r="E12" s="10">
        <v>40.804012960000001</v>
      </c>
      <c r="F12" s="10">
        <v>35.719252959999999</v>
      </c>
      <c r="G12" s="10">
        <v>36.543324869999999</v>
      </c>
      <c r="H12" s="10">
        <v>24.647079120000001</v>
      </c>
      <c r="I12" s="10">
        <v>19.508359290000001</v>
      </c>
      <c r="J12" s="10">
        <v>24.03858941</v>
      </c>
      <c r="K12" s="10">
        <v>33.365642319999999</v>
      </c>
      <c r="L12" s="10">
        <v>36.401093520000003</v>
      </c>
      <c r="M12" s="10">
        <v>33.269422749999997</v>
      </c>
      <c r="N12" s="10">
        <v>24.145503529999999</v>
      </c>
      <c r="O12" s="10">
        <v>27.998400029999999</v>
      </c>
      <c r="P12" s="10">
        <v>27.587024960000001</v>
      </c>
      <c r="Q12" s="10">
        <v>37.783494249999997</v>
      </c>
      <c r="R12" s="10"/>
      <c r="S12" s="10">
        <v>7.2001650120000003</v>
      </c>
      <c r="T12" s="10">
        <v>7.9485227690000002</v>
      </c>
      <c r="U12" s="10">
        <v>9.9678716529999996</v>
      </c>
      <c r="V12" s="10">
        <v>10.465406290000001</v>
      </c>
      <c r="W12" s="10">
        <v>4.7278389279999997</v>
      </c>
      <c r="X12" s="10">
        <v>6.527602109</v>
      </c>
      <c r="Y12" s="10">
        <v>6.6341918719999997</v>
      </c>
      <c r="Z12" s="10">
        <v>5.4391588090000003</v>
      </c>
      <c r="AA12" s="10">
        <v>6.8549808150000002</v>
      </c>
      <c r="AB12" s="10">
        <v>8.7623150330000001</v>
      </c>
      <c r="AC12" s="10">
        <v>8.3336865390000003</v>
      </c>
      <c r="AD12" s="10">
        <v>9.9293581940000006</v>
      </c>
      <c r="AE12" s="10">
        <v>7.6210202860000003</v>
      </c>
      <c r="AF12" s="10">
        <v>6.3026202800000002</v>
      </c>
      <c r="AG12" s="10">
        <v>4.3724970919999997</v>
      </c>
      <c r="AH12" s="10">
        <v>3.9187937380000002</v>
      </c>
    </row>
    <row r="13" spans="1:34" x14ac:dyDescent="0.3">
      <c r="A13">
        <v>5</v>
      </c>
      <c r="B13" s="10">
        <v>24.880008969999999</v>
      </c>
      <c r="C13" s="10">
        <v>29.625266939999999</v>
      </c>
      <c r="D13" s="10">
        <v>27.56949548</v>
      </c>
      <c r="E13" s="10">
        <v>38.758012960000002</v>
      </c>
      <c r="F13" s="10">
        <v>33.673252959999999</v>
      </c>
      <c r="G13" s="10">
        <v>34.49732487</v>
      </c>
      <c r="H13" s="10">
        <v>22.601079120000001</v>
      </c>
      <c r="I13" s="10">
        <v>17.462359289999998</v>
      </c>
      <c r="J13" s="10">
        <v>21.992589410000001</v>
      </c>
      <c r="K13" s="10">
        <v>31.31964232</v>
      </c>
      <c r="L13" s="10">
        <v>34.355093519999997</v>
      </c>
      <c r="M13" s="10">
        <v>31.223422750000001</v>
      </c>
      <c r="N13" s="10">
        <v>22.09950353</v>
      </c>
      <c r="O13" s="10">
        <v>25.95240003</v>
      </c>
      <c r="P13" s="10">
        <v>25.541024960000001</v>
      </c>
      <c r="Q13" s="10">
        <v>35.737494249999997</v>
      </c>
      <c r="R13" s="10"/>
      <c r="S13" s="10">
        <v>5.154165012</v>
      </c>
      <c r="T13" s="10">
        <v>5.9025227689999999</v>
      </c>
      <c r="U13" s="10">
        <v>7.9218716530000002</v>
      </c>
      <c r="V13" s="10">
        <v>8.4194062850000009</v>
      </c>
      <c r="W13" s="10">
        <v>2.6818389279999999</v>
      </c>
      <c r="X13" s="10">
        <v>4.4816021089999998</v>
      </c>
      <c r="Y13" s="10">
        <v>4.5881918720000003</v>
      </c>
      <c r="Z13" s="10">
        <v>3.393158809</v>
      </c>
      <c r="AA13" s="10">
        <v>4.808980815</v>
      </c>
      <c r="AB13" s="10">
        <v>6.7163150329999999</v>
      </c>
      <c r="AC13" s="10">
        <v>6.2876865390000001</v>
      </c>
      <c r="AD13" s="10">
        <v>7.8833581940000004</v>
      </c>
      <c r="AE13" s="10">
        <v>5.575020286</v>
      </c>
      <c r="AF13" s="10">
        <v>4.2566202799999999</v>
      </c>
      <c r="AG13" s="10">
        <v>2.3264970919999999</v>
      </c>
      <c r="AH13" s="10">
        <v>1.8727937379999999</v>
      </c>
    </row>
    <row r="14" spans="1:34" x14ac:dyDescent="0.3">
      <c r="B14" s="96">
        <f>AVERAGE(B9:B13)</f>
        <v>25.903008973999999</v>
      </c>
      <c r="C14" s="96">
        <f t="shared" ref="C14:AH14" si="0">AVERAGE(C9:C13)</f>
        <v>30.648266941999999</v>
      </c>
      <c r="D14" s="96">
        <f t="shared" si="0"/>
        <v>28.592495481999997</v>
      </c>
      <c r="E14" s="96">
        <f t="shared" si="0"/>
        <v>39.781012955999998</v>
      </c>
      <c r="F14" s="96">
        <f t="shared" si="0"/>
        <v>34.696252958000002</v>
      </c>
      <c r="G14" s="96">
        <f t="shared" si="0"/>
        <v>35.520324871999996</v>
      </c>
      <c r="H14" s="96">
        <f t="shared" si="0"/>
        <v>23.624079118000004</v>
      </c>
      <c r="I14" s="96">
        <f t="shared" si="0"/>
        <v>18.485359288000001</v>
      </c>
      <c r="J14" s="96">
        <f t="shared" si="0"/>
        <v>23.015589412000004</v>
      </c>
      <c r="K14" s="96">
        <f t="shared" si="0"/>
        <v>32.342642320000003</v>
      </c>
      <c r="L14" s="96">
        <f t="shared" si="0"/>
        <v>35.378093518</v>
      </c>
      <c r="M14" s="96">
        <f t="shared" si="0"/>
        <v>32.246422748000001</v>
      </c>
      <c r="N14" s="96">
        <f t="shared" si="0"/>
        <v>23.122503527999999</v>
      </c>
      <c r="O14" s="96">
        <f t="shared" si="0"/>
        <v>26.975400032</v>
      </c>
      <c r="P14" s="96">
        <f t="shared" si="0"/>
        <v>26.564024963999998</v>
      </c>
      <c r="Q14" s="96">
        <f t="shared" si="0"/>
        <v>36.760494248000001</v>
      </c>
      <c r="R14" s="96"/>
      <c r="S14" s="96">
        <f t="shared" si="0"/>
        <v>6.1771650117999997</v>
      </c>
      <c r="T14" s="96">
        <f t="shared" si="0"/>
        <v>6.9255227689999996</v>
      </c>
      <c r="U14" s="96">
        <f t="shared" si="0"/>
        <v>8.9448716535999999</v>
      </c>
      <c r="V14" s="96">
        <f t="shared" si="0"/>
        <v>9.4424062854000006</v>
      </c>
      <c r="W14" s="96">
        <f t="shared" si="0"/>
        <v>3.7048389278</v>
      </c>
      <c r="X14" s="96">
        <f t="shared" si="0"/>
        <v>5.5046021088000003</v>
      </c>
      <c r="Y14" s="96">
        <f t="shared" si="0"/>
        <v>5.6111918719999991</v>
      </c>
      <c r="Z14" s="96">
        <f t="shared" si="0"/>
        <v>4.4161588089999997</v>
      </c>
      <c r="AA14" s="96">
        <f t="shared" si="0"/>
        <v>5.8319808152000006</v>
      </c>
      <c r="AB14" s="96">
        <f t="shared" si="0"/>
        <v>7.7393150328000004</v>
      </c>
      <c r="AC14" s="96">
        <f t="shared" si="0"/>
        <v>7.3106865389999998</v>
      </c>
      <c r="AD14" s="96">
        <f t="shared" si="0"/>
        <v>8.9063581932000027</v>
      </c>
      <c r="AE14" s="96">
        <f t="shared" si="0"/>
        <v>6.5980202861999997</v>
      </c>
      <c r="AF14" s="96">
        <f t="shared" si="0"/>
        <v>5.2796202801999996</v>
      </c>
      <c r="AG14" s="96">
        <f t="shared" si="0"/>
        <v>3.3494970922</v>
      </c>
      <c r="AH14" s="96">
        <f t="shared" si="0"/>
        <v>2.8957937382000001</v>
      </c>
    </row>
    <row r="15" spans="1:34" x14ac:dyDescent="0.3">
      <c r="A15" s="97" t="s">
        <v>103</v>
      </c>
      <c r="B15" s="98">
        <f>STDEV(B9:B13)</f>
        <v>1.4027887177891087</v>
      </c>
      <c r="C15" s="98">
        <f t="shared" ref="C15:AH15" si="1">STDEV(C9:C13)</f>
        <v>3.7275631720838267</v>
      </c>
      <c r="D15" s="98">
        <f t="shared" si="1"/>
        <v>4.7688596923729643</v>
      </c>
      <c r="E15" s="98">
        <f t="shared" si="1"/>
        <v>3.0536073764288783</v>
      </c>
      <c r="F15" s="98">
        <f t="shared" si="1"/>
        <v>5.4426340571477807</v>
      </c>
      <c r="G15" s="98">
        <f t="shared" si="1"/>
        <v>7.2206890384868769</v>
      </c>
      <c r="H15" s="98">
        <f t="shared" si="1"/>
        <v>3.6743372536131487</v>
      </c>
      <c r="I15" s="98">
        <f t="shared" si="1"/>
        <v>1.1854970986094748</v>
      </c>
      <c r="J15" s="98">
        <f t="shared" si="1"/>
        <v>2.2047163643576719</v>
      </c>
      <c r="K15" s="98">
        <f t="shared" si="1"/>
        <v>2.1660391257865355</v>
      </c>
      <c r="L15" s="98">
        <f t="shared" si="1"/>
        <v>0.73144377683586936</v>
      </c>
      <c r="M15" s="98">
        <f t="shared" si="1"/>
        <v>2.683386177225596</v>
      </c>
      <c r="N15" s="98">
        <f t="shared" si="1"/>
        <v>1.9517015538060154</v>
      </c>
      <c r="O15" s="98">
        <f t="shared" si="1"/>
        <v>1.0840391780169498</v>
      </c>
      <c r="P15" s="98">
        <f t="shared" si="1"/>
        <v>3.4566609952885958</v>
      </c>
      <c r="Q15" s="98">
        <f t="shared" si="1"/>
        <v>2.9385946084917558</v>
      </c>
      <c r="R15" s="98"/>
      <c r="S15" s="98">
        <f t="shared" si="1"/>
        <v>1.0551933146805854</v>
      </c>
      <c r="T15" s="98">
        <f t="shared" si="1"/>
        <v>1.0468672923519273</v>
      </c>
      <c r="U15" s="98">
        <f t="shared" si="1"/>
        <v>1.2393337669517743</v>
      </c>
      <c r="V15" s="98">
        <f t="shared" si="1"/>
        <v>1.1666127034138207</v>
      </c>
      <c r="W15" s="98">
        <f t="shared" si="1"/>
        <v>1.1256970477579598</v>
      </c>
      <c r="X15" s="98">
        <f t="shared" si="1"/>
        <v>1.0481566782521787</v>
      </c>
      <c r="Y15" s="98">
        <f t="shared" si="1"/>
        <v>1.012451672827323</v>
      </c>
      <c r="Z15" s="98">
        <f t="shared" si="1"/>
        <v>0.88641825776058336</v>
      </c>
      <c r="AA15" s="98">
        <f t="shared" si="1"/>
        <v>1.148902208666805</v>
      </c>
      <c r="AB15" s="98">
        <f t="shared" si="1"/>
        <v>0.93087625452768785</v>
      </c>
      <c r="AC15" s="98">
        <f t="shared" si="1"/>
        <v>1.2990081612437947</v>
      </c>
      <c r="AD15" s="98">
        <f t="shared" si="1"/>
        <v>1.3475670481388811</v>
      </c>
      <c r="AE15" s="98">
        <f t="shared" si="1"/>
        <v>1.6084540199698301</v>
      </c>
      <c r="AF15" s="98">
        <f t="shared" si="1"/>
        <v>1.16444431140833</v>
      </c>
      <c r="AG15" s="98">
        <f t="shared" si="1"/>
        <v>1.2202512206490777</v>
      </c>
      <c r="AH15" s="98">
        <f t="shared" si="1"/>
        <v>0.82623942614434853</v>
      </c>
    </row>
    <row r="16" spans="1:34" x14ac:dyDescent="0.3">
      <c r="A16" s="97" t="s">
        <v>104</v>
      </c>
      <c r="B16" s="99">
        <v>0.22741</v>
      </c>
      <c r="C16" s="99">
        <v>0.20811299999999999</v>
      </c>
      <c r="D16" s="99">
        <v>0.21507000000000001</v>
      </c>
      <c r="E16" s="99">
        <v>0.23119000000000001</v>
      </c>
      <c r="F16" s="99">
        <v>0.22545000000000001</v>
      </c>
      <c r="G16" s="99">
        <v>0.24367</v>
      </c>
      <c r="H16" s="99">
        <v>0.20949999999999999</v>
      </c>
      <c r="I16" s="99">
        <v>0.20591000000000001</v>
      </c>
      <c r="J16" s="99">
        <v>0.27867999999999998</v>
      </c>
      <c r="K16" s="99">
        <v>0.14163999999999999</v>
      </c>
      <c r="L16" s="99">
        <v>0.23955000000000001</v>
      </c>
      <c r="M16" s="99">
        <v>0.15151000000000001</v>
      </c>
      <c r="N16" s="99">
        <v>0.28294000000000002</v>
      </c>
      <c r="O16" s="99">
        <v>0.22733999999999999</v>
      </c>
      <c r="P16" s="99">
        <v>0.18362999999999999</v>
      </c>
      <c r="Q16" s="99">
        <v>0.16386999999999999</v>
      </c>
      <c r="R16" s="99"/>
      <c r="S16" s="99">
        <v>0.23385</v>
      </c>
      <c r="T16" s="99">
        <v>0.23577000000000001</v>
      </c>
      <c r="U16" s="99">
        <v>0.34633000000000003</v>
      </c>
      <c r="V16" s="99">
        <v>0.20973</v>
      </c>
      <c r="W16" s="99">
        <v>0.21826000000000001</v>
      </c>
      <c r="X16" s="99">
        <v>0.28952</v>
      </c>
      <c r="Y16" s="99">
        <v>0.24385000000000001</v>
      </c>
      <c r="Z16" s="99">
        <v>0.20732</v>
      </c>
      <c r="AA16" s="99">
        <v>0.21337999999999999</v>
      </c>
      <c r="AB16" s="99">
        <v>0.24501999999999999</v>
      </c>
      <c r="AC16" s="99">
        <v>0.18451000000000001</v>
      </c>
      <c r="AD16" s="99">
        <v>0.31344</v>
      </c>
      <c r="AE16" s="99">
        <v>0.13761999999999999</v>
      </c>
      <c r="AF16" s="99">
        <v>0.27544999999999997</v>
      </c>
      <c r="AG16" s="99">
        <v>0.21523999999999999</v>
      </c>
      <c r="AH16" s="99">
        <v>0.24711</v>
      </c>
    </row>
    <row r="17" spans="1:34" x14ac:dyDescent="0.3">
      <c r="B17" s="10"/>
      <c r="C17" s="100"/>
      <c r="D17" s="101">
        <v>0</v>
      </c>
      <c r="E17" s="101">
        <v>50</v>
      </c>
      <c r="F17" s="101">
        <v>100</v>
      </c>
      <c r="G17" s="101">
        <v>200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2"/>
      <c r="V17" s="103">
        <v>0</v>
      </c>
      <c r="W17" s="103">
        <v>50</v>
      </c>
      <c r="X17" s="103">
        <v>100</v>
      </c>
      <c r="Y17" s="103">
        <v>200</v>
      </c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x14ac:dyDescent="0.3">
      <c r="B18" s="10"/>
      <c r="C18" s="14" t="s">
        <v>17</v>
      </c>
      <c r="D18" s="10">
        <f>B14</f>
        <v>25.903008973999999</v>
      </c>
      <c r="E18" s="10">
        <f t="shared" ref="E18:G18" si="2">C14</f>
        <v>30.648266941999999</v>
      </c>
      <c r="F18" s="10">
        <f t="shared" si="2"/>
        <v>28.592495481999997</v>
      </c>
      <c r="G18" s="10">
        <f t="shared" si="2"/>
        <v>39.781012955999998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4" t="s">
        <v>17</v>
      </c>
      <c r="V18" s="10">
        <f>S14</f>
        <v>6.1771650117999997</v>
      </c>
      <c r="W18" s="10">
        <f t="shared" ref="W18:Y18" si="3">T14</f>
        <v>6.9255227689999996</v>
      </c>
      <c r="X18" s="10">
        <f t="shared" si="3"/>
        <v>8.9448716535999999</v>
      </c>
      <c r="Y18" s="10">
        <f t="shared" si="3"/>
        <v>9.4424062854000006</v>
      </c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x14ac:dyDescent="0.3">
      <c r="B19" s="10"/>
      <c r="C19" s="17" t="s">
        <v>18</v>
      </c>
      <c r="D19" s="10">
        <f>F14</f>
        <v>34.696252958000002</v>
      </c>
      <c r="E19" s="10">
        <f t="shared" ref="E19:G19" si="4">G14</f>
        <v>35.520324871999996</v>
      </c>
      <c r="F19" s="10">
        <f t="shared" si="4"/>
        <v>23.624079118000004</v>
      </c>
      <c r="G19" s="10">
        <f t="shared" si="4"/>
        <v>18.485359288000001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7" t="s">
        <v>18</v>
      </c>
      <c r="V19" s="10">
        <f>W14</f>
        <v>3.7048389278</v>
      </c>
      <c r="W19" s="10">
        <f t="shared" ref="W19:Y19" si="5">X14</f>
        <v>5.5046021088000003</v>
      </c>
      <c r="X19" s="10">
        <f t="shared" si="5"/>
        <v>5.6111918719999991</v>
      </c>
      <c r="Y19" s="10">
        <f t="shared" si="5"/>
        <v>4.4161588089999997</v>
      </c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x14ac:dyDescent="0.3">
      <c r="B20" s="10"/>
      <c r="C20" s="14" t="s">
        <v>19</v>
      </c>
      <c r="D20" s="10">
        <f>J14</f>
        <v>23.015589412000004</v>
      </c>
      <c r="E20" s="10">
        <f t="shared" ref="E20:G20" si="6">K14</f>
        <v>32.342642320000003</v>
      </c>
      <c r="F20" s="10">
        <f t="shared" si="6"/>
        <v>35.378093518</v>
      </c>
      <c r="G20" s="10">
        <f t="shared" si="6"/>
        <v>32.246422748000001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4" t="s">
        <v>19</v>
      </c>
      <c r="V20" s="10">
        <f>AA14</f>
        <v>5.8319808152000006</v>
      </c>
      <c r="W20" s="10">
        <f t="shared" ref="W20:Y20" si="7">AB14</f>
        <v>7.7393150328000004</v>
      </c>
      <c r="X20" s="10">
        <f t="shared" si="7"/>
        <v>7.3106865389999998</v>
      </c>
      <c r="Y20" s="10">
        <f t="shared" si="7"/>
        <v>8.9063581932000027</v>
      </c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x14ac:dyDescent="0.3">
      <c r="B21" s="10"/>
      <c r="C21" s="14" t="s">
        <v>20</v>
      </c>
      <c r="D21" s="10">
        <f>N14</f>
        <v>23.122503527999999</v>
      </c>
      <c r="E21" s="10">
        <f t="shared" ref="E21:G21" si="8">O14</f>
        <v>26.975400032</v>
      </c>
      <c r="F21" s="10">
        <f t="shared" si="8"/>
        <v>26.564024963999998</v>
      </c>
      <c r="G21" s="10">
        <f t="shared" si="8"/>
        <v>36.760494248000001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4" t="s">
        <v>20</v>
      </c>
      <c r="V21" s="10">
        <f>AE14</f>
        <v>6.5980202861999997</v>
      </c>
      <c r="W21" s="10">
        <f t="shared" ref="W21:Y21" si="9">AF14</f>
        <v>5.2796202801999996</v>
      </c>
      <c r="X21" s="10">
        <f t="shared" si="9"/>
        <v>3.3494970922</v>
      </c>
      <c r="Y21" s="10">
        <f t="shared" si="9"/>
        <v>2.8957937382000001</v>
      </c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x14ac:dyDescent="0.3">
      <c r="B22" s="10"/>
      <c r="C22" s="10"/>
      <c r="D22" s="98">
        <f>B15</f>
        <v>1.4027887177891087</v>
      </c>
      <c r="E22" s="98">
        <f t="shared" ref="E22:G22" si="10">C15</f>
        <v>3.7275631720838267</v>
      </c>
      <c r="F22" s="98">
        <f t="shared" si="10"/>
        <v>4.7688596923729643</v>
      </c>
      <c r="G22" s="98">
        <f t="shared" si="10"/>
        <v>3.0536073764288783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98">
        <f>S15</f>
        <v>1.0551933146805854</v>
      </c>
      <c r="W22" s="98">
        <f t="shared" ref="W22:Y22" si="11">T15</f>
        <v>1.0468672923519273</v>
      </c>
      <c r="X22" s="98">
        <f t="shared" si="11"/>
        <v>1.2393337669517743</v>
      </c>
      <c r="Y22" s="98">
        <f t="shared" si="11"/>
        <v>1.1666127034138207</v>
      </c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x14ac:dyDescent="0.3">
      <c r="B23" s="10"/>
      <c r="C23" s="10"/>
      <c r="D23" s="98">
        <f>F15</f>
        <v>5.4426340571477807</v>
      </c>
      <c r="E23" s="98">
        <f t="shared" ref="E23:G23" si="12">G15</f>
        <v>7.2206890384868769</v>
      </c>
      <c r="F23" s="98">
        <f t="shared" si="12"/>
        <v>3.6743372536131487</v>
      </c>
      <c r="G23" s="98">
        <f t="shared" si="12"/>
        <v>1.1854970986094748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98">
        <f>W15</f>
        <v>1.1256970477579598</v>
      </c>
      <c r="W23" s="98">
        <f t="shared" ref="W23:Y23" si="13">X15</f>
        <v>1.0481566782521787</v>
      </c>
      <c r="X23" s="98">
        <f t="shared" si="13"/>
        <v>1.012451672827323</v>
      </c>
      <c r="Y23" s="98">
        <f t="shared" si="13"/>
        <v>0.88641825776058336</v>
      </c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x14ac:dyDescent="0.3">
      <c r="B24" s="10"/>
      <c r="C24" s="10"/>
      <c r="D24" s="98">
        <f>J15</f>
        <v>2.2047163643576719</v>
      </c>
      <c r="E24" s="98">
        <f t="shared" ref="E24:G24" si="14">K15</f>
        <v>2.1660391257865355</v>
      </c>
      <c r="F24" s="98">
        <f t="shared" si="14"/>
        <v>0.73144377683586936</v>
      </c>
      <c r="G24" s="98">
        <f t="shared" si="14"/>
        <v>2.683386177225596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98">
        <f>AA15</f>
        <v>1.148902208666805</v>
      </c>
      <c r="W24" s="98">
        <f t="shared" ref="W24:Y24" si="15">AB15</f>
        <v>0.93087625452768785</v>
      </c>
      <c r="X24" s="98">
        <f t="shared" si="15"/>
        <v>1.2990081612437947</v>
      </c>
      <c r="Y24" s="98">
        <f t="shared" si="15"/>
        <v>1.3475670481388811</v>
      </c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x14ac:dyDescent="0.3">
      <c r="A25" s="10"/>
      <c r="B25" s="10"/>
      <c r="C25" s="10"/>
      <c r="D25" s="98">
        <f>N15</f>
        <v>1.9517015538060154</v>
      </c>
      <c r="E25" s="98">
        <f t="shared" ref="E25:G25" si="16">O15</f>
        <v>1.0840391780169498</v>
      </c>
      <c r="F25" s="98">
        <f t="shared" si="16"/>
        <v>3.4566609952885958</v>
      </c>
      <c r="G25" s="98">
        <f t="shared" si="16"/>
        <v>2.9385946084917558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98">
        <f>AE15</f>
        <v>1.6084540199698301</v>
      </c>
      <c r="W25" s="98">
        <f t="shared" ref="W25:Y25" si="17">AF15</f>
        <v>1.16444431140833</v>
      </c>
      <c r="X25" s="98">
        <f t="shared" si="17"/>
        <v>1.2202512206490777</v>
      </c>
      <c r="Y25" s="98">
        <f t="shared" si="17"/>
        <v>0.82623942614434853</v>
      </c>
      <c r="Z25" s="10"/>
      <c r="AA25" s="10"/>
      <c r="AB25" s="10"/>
      <c r="AC25" s="10"/>
      <c r="AD25" s="10"/>
      <c r="AE25" s="10"/>
      <c r="AF25" s="10"/>
      <c r="AG25" s="10"/>
      <c r="AH25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4FB3-56C3-43F5-87E5-0E61832BA25A}">
  <dimension ref="A1:AW59"/>
  <sheetViews>
    <sheetView zoomScale="50" zoomScaleNormal="50" workbookViewId="0">
      <selection activeCell="C28" sqref="C28:R28"/>
    </sheetView>
  </sheetViews>
  <sheetFormatPr defaultRowHeight="14.4" x14ac:dyDescent="0.3"/>
  <sheetData>
    <row r="1" spans="1:49" x14ac:dyDescent="0.3">
      <c r="B1" t="s">
        <v>118</v>
      </c>
      <c r="C1" s="5" t="s">
        <v>0</v>
      </c>
      <c r="D1" s="5" t="s">
        <v>1</v>
      </c>
      <c r="E1" s="5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U1" s="8" t="s">
        <v>119</v>
      </c>
      <c r="V1" s="5" t="s">
        <v>0</v>
      </c>
      <c r="W1" s="5" t="s">
        <v>1</v>
      </c>
      <c r="X1" s="5" t="s">
        <v>2</v>
      </c>
      <c r="Y1" s="5" t="s">
        <v>3</v>
      </c>
      <c r="Z1" s="6" t="s">
        <v>4</v>
      </c>
      <c r="AA1" s="6" t="s">
        <v>5</v>
      </c>
      <c r="AB1" s="6" t="s">
        <v>6</v>
      </c>
      <c r="AC1" s="6" t="s">
        <v>7</v>
      </c>
      <c r="AD1" s="7" t="s">
        <v>8</v>
      </c>
      <c r="AE1" s="7" t="s">
        <v>9</v>
      </c>
      <c r="AF1" s="7" t="s">
        <v>10</v>
      </c>
      <c r="AG1" s="7" t="s">
        <v>11</v>
      </c>
      <c r="AH1" s="8" t="s">
        <v>12</v>
      </c>
      <c r="AI1" s="8" t="s">
        <v>13</v>
      </c>
      <c r="AJ1" s="8" t="s">
        <v>14</v>
      </c>
      <c r="AK1" s="8" t="s">
        <v>15</v>
      </c>
    </row>
    <row r="2" spans="1:49" x14ac:dyDescent="0.3">
      <c r="A2" t="s">
        <v>50</v>
      </c>
      <c r="C2">
        <v>91.00525628869201</v>
      </c>
      <c r="D2">
        <v>107.270269515672</v>
      </c>
      <c r="E2">
        <v>105.21508891000002</v>
      </c>
      <c r="F2">
        <v>118.9808623098</v>
      </c>
      <c r="G2">
        <v>149.685602844926</v>
      </c>
      <c r="H2">
        <v>137.18596839607599</v>
      </c>
      <c r="I2">
        <v>154.92253191651182</v>
      </c>
      <c r="J2">
        <v>153.15316653505201</v>
      </c>
      <c r="K2">
        <v>138.45293529252001</v>
      </c>
      <c r="L2">
        <v>184.00028955012002</v>
      </c>
      <c r="M2">
        <v>132.99899848762001</v>
      </c>
      <c r="N2">
        <v>120.19746238665601</v>
      </c>
      <c r="O2">
        <v>141.63449140306003</v>
      </c>
      <c r="P2">
        <v>138.85184494722782</v>
      </c>
      <c r="Q2">
        <v>168.16524016580001</v>
      </c>
      <c r="R2">
        <v>107.99190017759</v>
      </c>
      <c r="U2" t="s">
        <v>50</v>
      </c>
      <c r="V2">
        <v>92.660874519120014</v>
      </c>
      <c r="W2">
        <v>100.73568264265</v>
      </c>
      <c r="X2">
        <v>124.08465606982801</v>
      </c>
      <c r="Y2">
        <v>102.08155924980001</v>
      </c>
      <c r="Z2">
        <v>189.30958391541199</v>
      </c>
      <c r="AA2">
        <v>224.81471521039802</v>
      </c>
      <c r="AB2">
        <v>239.15076444144205</v>
      </c>
      <c r="AC2">
        <v>207.00208895840603</v>
      </c>
      <c r="AD2">
        <v>149.06242858442602</v>
      </c>
      <c r="AE2">
        <v>105.50481282996401</v>
      </c>
      <c r="AF2">
        <v>94.978762237422004</v>
      </c>
      <c r="AG2">
        <v>155.37508848151401</v>
      </c>
      <c r="AH2">
        <v>167.943309497966</v>
      </c>
      <c r="AI2">
        <v>96.013610298792017</v>
      </c>
      <c r="AJ2">
        <v>129.02365810761802</v>
      </c>
      <c r="AK2">
        <v>150.17884445066403</v>
      </c>
      <c r="AP2" s="46" t="s">
        <v>105</v>
      </c>
      <c r="AQ2" s="97"/>
      <c r="AR2" s="97">
        <v>100</v>
      </c>
      <c r="AS2" s="97">
        <v>10</v>
      </c>
      <c r="AT2" s="97">
        <v>1</v>
      </c>
      <c r="AU2" s="97">
        <v>0.1</v>
      </c>
      <c r="AV2" s="97"/>
      <c r="AW2" s="97"/>
    </row>
    <row r="3" spans="1:49" x14ac:dyDescent="0.3">
      <c r="C3">
        <v>97.652291665692388</v>
      </c>
      <c r="D3">
        <v>118.70223440913064</v>
      </c>
      <c r="E3">
        <v>113.50314019917651</v>
      </c>
      <c r="F3">
        <v>127.13191927171923</v>
      </c>
      <c r="G3">
        <v>156.40800260567721</v>
      </c>
      <c r="H3">
        <v>148.61085881076127</v>
      </c>
      <c r="I3">
        <v>164.69010605474386</v>
      </c>
      <c r="J3">
        <v>158.7704553134875</v>
      </c>
      <c r="K3">
        <v>143.84795592654251</v>
      </c>
      <c r="L3">
        <v>149.42857072715125</v>
      </c>
      <c r="M3">
        <v>137.96941426565726</v>
      </c>
      <c r="N3">
        <v>114.7022475231219</v>
      </c>
      <c r="O3">
        <v>126.95719966580613</v>
      </c>
      <c r="P3">
        <v>126.39138828771152</v>
      </c>
      <c r="Q3">
        <v>134.74795385708802</v>
      </c>
      <c r="R3">
        <v>81.876591378288509</v>
      </c>
      <c r="V3">
        <v>95.532461142314006</v>
      </c>
      <c r="W3">
        <v>122.74340312440002</v>
      </c>
      <c r="X3">
        <v>112.63671811102601</v>
      </c>
      <c r="Y3">
        <v>111.34548959838</v>
      </c>
      <c r="Z3">
        <v>172.43012503942603</v>
      </c>
      <c r="AA3">
        <v>251.60645361388805</v>
      </c>
      <c r="AB3">
        <v>231.88975253132404</v>
      </c>
      <c r="AC3">
        <v>208.75650346656602</v>
      </c>
      <c r="AD3">
        <v>155.176479398304</v>
      </c>
      <c r="AE3">
        <v>131.194101824916</v>
      </c>
      <c r="AF3">
        <v>113.34205405542799</v>
      </c>
      <c r="AG3">
        <v>152.00414971505401</v>
      </c>
      <c r="AH3">
        <v>149.12951439467801</v>
      </c>
      <c r="AI3">
        <v>112.589079457862</v>
      </c>
      <c r="AJ3">
        <v>124.87489020825001</v>
      </c>
      <c r="AK3">
        <v>134.67286445066401</v>
      </c>
      <c r="AP3" s="10" t="s">
        <v>106</v>
      </c>
      <c r="AQ3" s="10"/>
      <c r="AR3" s="10">
        <v>96.630044780000006</v>
      </c>
      <c r="AS3" s="10">
        <v>91.956094919999998</v>
      </c>
      <c r="AT3" s="10">
        <v>61.925362939999999</v>
      </c>
      <c r="AU3" s="10">
        <v>14.404136039999999</v>
      </c>
      <c r="AV3" s="10"/>
      <c r="AW3" s="10"/>
    </row>
    <row r="4" spans="1:49" x14ac:dyDescent="0.3">
      <c r="C4">
        <v>82.849352932723761</v>
      </c>
      <c r="D4">
        <v>103.18247273333307</v>
      </c>
      <c r="E4">
        <v>98.702822267565011</v>
      </c>
      <c r="F4">
        <v>112.31410943171925</v>
      </c>
      <c r="G4">
        <v>141.63039293257251</v>
      </c>
      <c r="H4">
        <v>133.91931195076126</v>
      </c>
      <c r="I4">
        <v>150.24148621474387</v>
      </c>
      <c r="J4">
        <v>144.3519602237688</v>
      </c>
      <c r="K4">
        <v>127.54452552654251</v>
      </c>
      <c r="L4">
        <v>131.33709800893354</v>
      </c>
      <c r="M4">
        <v>123.29189662565727</v>
      </c>
      <c r="N4">
        <v>106.179905135675</v>
      </c>
      <c r="O4">
        <v>105.49396982580613</v>
      </c>
      <c r="P4">
        <v>97.544358447711502</v>
      </c>
      <c r="Q4">
        <v>115.22862393412882</v>
      </c>
      <c r="R4">
        <v>77.469939538288514</v>
      </c>
      <c r="V4">
        <v>77.288630421586006</v>
      </c>
      <c r="W4">
        <v>108.8065446124108</v>
      </c>
      <c r="X4">
        <v>81.15616244828</v>
      </c>
      <c r="Y4">
        <v>133.85595574403803</v>
      </c>
      <c r="Z4">
        <v>141.45513365856203</v>
      </c>
      <c r="AA4">
        <v>162.13715243757801</v>
      </c>
      <c r="AB4">
        <v>177.16601328530203</v>
      </c>
      <c r="AC4">
        <v>158.605294899656</v>
      </c>
      <c r="AD4">
        <v>126.571770072972</v>
      </c>
      <c r="AE4">
        <v>102.825139364788</v>
      </c>
      <c r="AF4">
        <v>133.33513195340001</v>
      </c>
      <c r="AG4">
        <v>118.35179799204002</v>
      </c>
      <c r="AH4">
        <v>120.294487290768</v>
      </c>
      <c r="AI4">
        <v>90.625777701772009</v>
      </c>
      <c r="AJ4">
        <v>114.30812637624001</v>
      </c>
      <c r="AK4">
        <v>96.988748966109995</v>
      </c>
    </row>
    <row r="5" spans="1:49" x14ac:dyDescent="0.3">
      <c r="C5">
        <v>90.014488945692378</v>
      </c>
      <c r="D5">
        <v>110.51753965333307</v>
      </c>
      <c r="E5">
        <v>106.09423527917652</v>
      </c>
      <c r="F5">
        <v>119.72301435171926</v>
      </c>
      <c r="G5">
        <v>148.30124080152501</v>
      </c>
      <c r="H5">
        <v>141.5412325323</v>
      </c>
      <c r="I5">
        <v>157.28120113474387</v>
      </c>
      <c r="J5">
        <v>151.35712011348753</v>
      </c>
      <c r="K5">
        <v>136.40183880507428</v>
      </c>
      <c r="L5">
        <v>143.15368850093353</v>
      </c>
      <c r="M5">
        <v>129.96242154565726</v>
      </c>
      <c r="N5">
        <v>112.05589360312189</v>
      </c>
      <c r="O5">
        <v>109.94935474580613</v>
      </c>
      <c r="P5">
        <v>119.7208633677115</v>
      </c>
      <c r="Q5">
        <v>134.72284893708803</v>
      </c>
      <c r="R5">
        <v>89.235286458288513</v>
      </c>
      <c r="V5">
        <v>98.332460421586006</v>
      </c>
      <c r="W5">
        <v>131.61586999366108</v>
      </c>
      <c r="X5">
        <v>110.539007777248</v>
      </c>
      <c r="Y5">
        <v>139.42976330682382</v>
      </c>
      <c r="Z5">
        <v>155.11516365856201</v>
      </c>
      <c r="AA5">
        <v>183.18098243757802</v>
      </c>
      <c r="AB5">
        <v>198.14983986095024</v>
      </c>
      <c r="AC5">
        <v>178.91074489965601</v>
      </c>
      <c r="AD5">
        <v>146.13884007297199</v>
      </c>
      <c r="AE5">
        <v>124.17170516478801</v>
      </c>
      <c r="AF5">
        <v>142.00214350519602</v>
      </c>
      <c r="AG5">
        <v>139.39562799204</v>
      </c>
      <c r="AH5">
        <v>141.338317290768</v>
      </c>
      <c r="AI5">
        <v>115.03476761100001</v>
      </c>
      <c r="AJ5">
        <v>137.57448017624</v>
      </c>
      <c r="AK5">
        <v>118.29101196611002</v>
      </c>
      <c r="AP5" t="s">
        <v>107</v>
      </c>
    </row>
    <row r="6" spans="1:49" x14ac:dyDescent="0.3">
      <c r="C6">
        <v>92.040603665692387</v>
      </c>
      <c r="D6">
        <v>112.75778457333307</v>
      </c>
      <c r="E6">
        <v>106.99992135145001</v>
      </c>
      <c r="F6">
        <v>121.21345085959193</v>
      </c>
      <c r="G6">
        <v>150.50096260567722</v>
      </c>
      <c r="H6">
        <v>142.95358318341252</v>
      </c>
      <c r="I6">
        <v>159.33369522323875</v>
      </c>
      <c r="J6">
        <v>152.9372533134875</v>
      </c>
      <c r="K6">
        <v>137.90370372507428</v>
      </c>
      <c r="L6">
        <v>147.04912460513515</v>
      </c>
      <c r="M6">
        <v>132.43993213237252</v>
      </c>
      <c r="N6">
        <v>114.7022475231219</v>
      </c>
      <c r="O6">
        <v>120.34131486580614</v>
      </c>
      <c r="P6">
        <v>121.2153444877115</v>
      </c>
      <c r="Q6">
        <v>136.22471385708801</v>
      </c>
      <c r="R6">
        <v>90.737151378288516</v>
      </c>
      <c r="V6">
        <v>87.810545421585999</v>
      </c>
      <c r="W6">
        <v>119.51062042460002</v>
      </c>
      <c r="X6">
        <v>99.721740777248016</v>
      </c>
      <c r="Y6">
        <v>135.51731074403801</v>
      </c>
      <c r="Z6">
        <v>151.82068126142002</v>
      </c>
      <c r="AA6">
        <v>172.65906743757802</v>
      </c>
      <c r="AB6">
        <v>187.68792828530201</v>
      </c>
      <c r="AC6">
        <v>169.12720989965601</v>
      </c>
      <c r="AD6">
        <v>137.09368507297199</v>
      </c>
      <c r="AE6">
        <v>113.73839576478801</v>
      </c>
      <c r="AF6">
        <v>131.48022850519601</v>
      </c>
      <c r="AG6">
        <v>128.87371299204003</v>
      </c>
      <c r="AH6">
        <v>130.816402290768</v>
      </c>
      <c r="AI6">
        <v>101.51688270177202</v>
      </c>
      <c r="AJ6">
        <v>125.64909705562441</v>
      </c>
      <c r="AK6">
        <v>107.76909696611001</v>
      </c>
    </row>
    <row r="7" spans="1:49" x14ac:dyDescent="0.3">
      <c r="C7">
        <v>88.534878932723757</v>
      </c>
      <c r="D7">
        <v>109.01567473333307</v>
      </c>
      <c r="E7">
        <v>104.60986226756501</v>
      </c>
      <c r="F7">
        <v>118.22376714572502</v>
      </c>
      <c r="G7">
        <v>147.55958433257251</v>
      </c>
      <c r="H7">
        <v>139.8671547834125</v>
      </c>
      <c r="I7">
        <v>156.40222375767502</v>
      </c>
      <c r="J7">
        <v>149.977837810675</v>
      </c>
      <c r="K7">
        <v>134.8999738850743</v>
      </c>
      <c r="L7">
        <v>141.83025476513512</v>
      </c>
      <c r="M7">
        <v>129.19893662565727</v>
      </c>
      <c r="N7">
        <v>111.72319722701876</v>
      </c>
      <c r="O7">
        <v>118.78480982580612</v>
      </c>
      <c r="P7">
        <v>118.95737844771151</v>
      </c>
      <c r="Q7">
        <v>133.22098401708803</v>
      </c>
      <c r="R7">
        <v>87.733421538288496</v>
      </c>
      <c r="V7">
        <v>119.051403221586</v>
      </c>
      <c r="W7">
        <v>155.36111559990803</v>
      </c>
      <c r="X7">
        <v>130.99681244828002</v>
      </c>
      <c r="Y7">
        <v>150.51380854403803</v>
      </c>
      <c r="Z7">
        <v>175.83410645856199</v>
      </c>
      <c r="AA7">
        <v>203.89992523757803</v>
      </c>
      <c r="AB7">
        <v>218.92878608530205</v>
      </c>
      <c r="AC7">
        <v>200.36806769965602</v>
      </c>
      <c r="AD7">
        <v>168.33454287297201</v>
      </c>
      <c r="AE7">
        <v>144.95710216478801</v>
      </c>
      <c r="AF7">
        <v>162.72108630519602</v>
      </c>
      <c r="AG7">
        <v>159.97610741162401</v>
      </c>
      <c r="AH7">
        <v>159.10374009076801</v>
      </c>
      <c r="AI7">
        <v>132.38855050177202</v>
      </c>
      <c r="AJ7">
        <v>159.77029063204401</v>
      </c>
      <c r="AK7">
        <v>139.00995476611001</v>
      </c>
    </row>
    <row r="8" spans="1:49" x14ac:dyDescent="0.3">
      <c r="C8">
        <v>91.589187802723757</v>
      </c>
      <c r="D8">
        <v>110.63912480913062</v>
      </c>
      <c r="E8">
        <v>106.94008119030002</v>
      </c>
      <c r="F8">
        <v>120.19779269171921</v>
      </c>
      <c r="G8">
        <v>148.20197493257251</v>
      </c>
      <c r="H8">
        <v>142.15613278341252</v>
      </c>
      <c r="I8">
        <v>157.78309722323877</v>
      </c>
      <c r="J8">
        <v>151.49726348376876</v>
      </c>
      <c r="K8">
        <v>136.87661714507425</v>
      </c>
      <c r="L8">
        <v>141.00365492715127</v>
      </c>
      <c r="M8">
        <v>130.61613353237252</v>
      </c>
      <c r="N8">
        <v>113.86467574598751</v>
      </c>
      <c r="O8">
        <v>120.7614530858061</v>
      </c>
      <c r="P8">
        <v>120.26947970771153</v>
      </c>
      <c r="Q8">
        <v>135.197627277088</v>
      </c>
      <c r="R8">
        <v>89.710064798288514</v>
      </c>
      <c r="V8">
        <v>56.569687621585999</v>
      </c>
      <c r="W8">
        <v>88.046252532410804</v>
      </c>
      <c r="X8">
        <v>68.281299158600007</v>
      </c>
      <c r="Y8">
        <v>104.27645294403801</v>
      </c>
      <c r="Z8">
        <v>120.73619085856201</v>
      </c>
      <c r="AA8">
        <v>141.418209637578</v>
      </c>
      <c r="AB8">
        <v>158.86351952882001</v>
      </c>
      <c r="AC8">
        <v>135.08050809965602</v>
      </c>
      <c r="AD8">
        <v>105.11444727297201</v>
      </c>
      <c r="AE8">
        <v>82.47538656478801</v>
      </c>
      <c r="AF8">
        <v>100.23937070519601</v>
      </c>
      <c r="AG8">
        <v>101.32475519204002</v>
      </c>
      <c r="AH8">
        <v>99.575544490767996</v>
      </c>
      <c r="AI8">
        <v>69.941901010999999</v>
      </c>
      <c r="AJ8">
        <v>93.596675032044004</v>
      </c>
      <c r="AK8">
        <v>76.528239166110012</v>
      </c>
    </row>
    <row r="9" spans="1:49" x14ac:dyDescent="0.3">
      <c r="C9">
        <v>113.7514861576924</v>
      </c>
      <c r="D9">
        <v>134.08564332913065</v>
      </c>
      <c r="E9">
        <v>129.65128158756499</v>
      </c>
      <c r="F9">
        <v>142.93576176371923</v>
      </c>
      <c r="G9">
        <v>172.579175201525</v>
      </c>
      <c r="H9">
        <v>167.16397842630002</v>
      </c>
      <c r="I9">
        <v>180.49394854674387</v>
      </c>
      <c r="J9">
        <v>174.9736125557688</v>
      </c>
      <c r="K9">
        <v>160.06640115412745</v>
      </c>
      <c r="L9">
        <v>169.02074564715127</v>
      </c>
      <c r="M9">
        <v>153.91354895765727</v>
      </c>
      <c r="N9">
        <v>135.82980981512188</v>
      </c>
      <c r="O9">
        <v>150.8832221578061</v>
      </c>
      <c r="P9">
        <v>151.0484069797115</v>
      </c>
      <c r="Q9">
        <v>150.55179634908802</v>
      </c>
      <c r="R9">
        <v>119.83183387028852</v>
      </c>
      <c r="V9">
        <v>70.038470482328009</v>
      </c>
      <c r="W9">
        <v>114.388553457846</v>
      </c>
      <c r="X9">
        <v>105.34766282386001</v>
      </c>
      <c r="Y9">
        <v>185.95057329389442</v>
      </c>
      <c r="Z9">
        <v>135.26489155378601</v>
      </c>
      <c r="AA9">
        <v>137.780064144606</v>
      </c>
      <c r="AB9">
        <v>147.29600085518001</v>
      </c>
      <c r="AC9">
        <v>141.116122725922</v>
      </c>
      <c r="AD9">
        <v>130.98947044058801</v>
      </c>
      <c r="AE9">
        <v>114.922768434326</v>
      </c>
      <c r="AF9">
        <v>141.00744278886199</v>
      </c>
      <c r="AG9">
        <v>106.29674730985001</v>
      </c>
      <c r="AH9">
        <v>114.56357011864802</v>
      </c>
      <c r="AI9">
        <v>95.860355210269006</v>
      </c>
      <c r="AJ9">
        <v>117.02252068415601</v>
      </c>
      <c r="AK9">
        <v>84.966261284948004</v>
      </c>
    </row>
    <row r="10" spans="1:49" x14ac:dyDescent="0.3">
      <c r="C10">
        <v>67.096459537550004</v>
      </c>
      <c r="D10">
        <v>87.679937089130632</v>
      </c>
      <c r="E10">
        <v>82.832082547565008</v>
      </c>
      <c r="F10">
        <v>96.510266939719244</v>
      </c>
      <c r="G10">
        <v>125.82610741257251</v>
      </c>
      <c r="H10">
        <v>118.47391706856961</v>
      </c>
      <c r="I10">
        <v>134.06845372274387</v>
      </c>
      <c r="J10">
        <v>128.5481177317688</v>
      </c>
      <c r="K10">
        <v>112.78135580654251</v>
      </c>
      <c r="L10">
        <v>117.52021740715126</v>
      </c>
      <c r="M10">
        <v>107.48805413365727</v>
      </c>
      <c r="N10">
        <v>89.24925519112189</v>
      </c>
      <c r="O10">
        <v>88.213367333806133</v>
      </c>
      <c r="P10">
        <v>89.825776955711504</v>
      </c>
      <c r="Q10">
        <v>104.12630152508802</v>
      </c>
      <c r="R10">
        <v>58.638739046288507</v>
      </c>
      <c r="V10">
        <v>134.05374736675</v>
      </c>
      <c r="W10">
        <v>147.07569853676</v>
      </c>
      <c r="X10">
        <v>63.787636988590009</v>
      </c>
      <c r="Y10">
        <v>116.42927207900001</v>
      </c>
      <c r="Z10">
        <v>126.49463971039</v>
      </c>
      <c r="AA10">
        <v>125.66306360193001</v>
      </c>
      <c r="AB10">
        <v>162.30683548428803</v>
      </c>
      <c r="AC10">
        <v>150.58238027020201</v>
      </c>
      <c r="AD10">
        <v>118.89988129551801</v>
      </c>
      <c r="AE10">
        <v>100.69022900358202</v>
      </c>
      <c r="AF10">
        <v>154.25317877272403</v>
      </c>
      <c r="AG10">
        <v>116.24124767309</v>
      </c>
      <c r="AH10">
        <v>109.05840168135261</v>
      </c>
      <c r="AI10">
        <v>100.06709542782001</v>
      </c>
      <c r="AJ10">
        <v>123.92897558760001</v>
      </c>
      <c r="AK10">
        <v>89.247592243990013</v>
      </c>
    </row>
    <row r="11" spans="1:49" x14ac:dyDescent="0.3">
      <c r="C11">
        <v>90.845166445692385</v>
      </c>
      <c r="D11">
        <v>111.32334276710627</v>
      </c>
      <c r="E11">
        <v>106.3858953791765</v>
      </c>
      <c r="F11">
        <v>120.02944205171923</v>
      </c>
      <c r="G11">
        <v>149.30552538567721</v>
      </c>
      <c r="H11">
        <v>141.50025941076126</v>
      </c>
      <c r="I11">
        <v>157.58762883474387</v>
      </c>
      <c r="J11">
        <v>152.06729284376877</v>
      </c>
      <c r="K11">
        <v>135.23150650507426</v>
      </c>
      <c r="L11">
        <v>138.46988738513514</v>
      </c>
      <c r="M11">
        <v>129.13233206379999</v>
      </c>
      <c r="N11">
        <v>113.5068103031219</v>
      </c>
      <c r="O11">
        <v>119.85472244580612</v>
      </c>
      <c r="P11">
        <v>120.76567106771149</v>
      </c>
      <c r="Q11">
        <v>135.029276637088</v>
      </c>
      <c r="R11">
        <v>89.541714158288514</v>
      </c>
      <c r="V11">
        <v>46.763141163945804</v>
      </c>
      <c r="W11">
        <v>108.57936084344001</v>
      </c>
      <c r="X11">
        <v>100.66770191583801</v>
      </c>
      <c r="Y11">
        <v>175.6037910428</v>
      </c>
      <c r="Z11">
        <v>151.284800647336</v>
      </c>
      <c r="AA11">
        <v>123.41164256224999</v>
      </c>
      <c r="AB11">
        <v>155.68116810918201</v>
      </c>
      <c r="AC11">
        <v>141.73706619276601</v>
      </c>
      <c r="AD11">
        <v>133.590216473938</v>
      </c>
      <c r="AE11">
        <v>116.674316994354</v>
      </c>
      <c r="AF11">
        <v>141.43884344516403</v>
      </c>
      <c r="AG11">
        <v>110.86722388964002</v>
      </c>
      <c r="AH11">
        <v>116.340523307118</v>
      </c>
      <c r="AI11">
        <v>97.416549872236004</v>
      </c>
      <c r="AJ11">
        <v>122.63980449698602</v>
      </c>
      <c r="AK11">
        <v>80.034499210734012</v>
      </c>
    </row>
    <row r="12" spans="1:49" x14ac:dyDescent="0.3">
      <c r="C12" s="5" t="s">
        <v>0</v>
      </c>
      <c r="D12" s="5" t="s">
        <v>1</v>
      </c>
      <c r="E12" s="5" t="s">
        <v>2</v>
      </c>
      <c r="F12" s="5" t="s">
        <v>3</v>
      </c>
      <c r="G12" s="6" t="s">
        <v>4</v>
      </c>
      <c r="H12" s="6" t="s">
        <v>5</v>
      </c>
      <c r="I12" s="6" t="s">
        <v>6</v>
      </c>
      <c r="J12" s="6" t="s">
        <v>7</v>
      </c>
      <c r="K12" s="7" t="s">
        <v>8</v>
      </c>
      <c r="L12" s="7" t="s">
        <v>9</v>
      </c>
      <c r="M12" s="7" t="s">
        <v>10</v>
      </c>
      <c r="N12" s="7" t="s">
        <v>11</v>
      </c>
      <c r="O12" s="8" t="s">
        <v>12</v>
      </c>
      <c r="P12" s="8" t="s">
        <v>13</v>
      </c>
      <c r="Q12" s="8" t="s">
        <v>14</v>
      </c>
      <c r="R12" s="8" t="s">
        <v>15</v>
      </c>
      <c r="S12" s="10"/>
      <c r="T12" s="10"/>
      <c r="U12" s="10"/>
      <c r="V12" s="5" t="s">
        <v>0</v>
      </c>
      <c r="W12" s="5" t="s">
        <v>1</v>
      </c>
      <c r="X12" s="5" t="s">
        <v>2</v>
      </c>
      <c r="Y12" s="5" t="s">
        <v>3</v>
      </c>
      <c r="Z12" s="6" t="s">
        <v>4</v>
      </c>
      <c r="AA12" s="6" t="s">
        <v>5</v>
      </c>
      <c r="AB12" s="6" t="s">
        <v>6</v>
      </c>
      <c r="AC12" s="6" t="s">
        <v>7</v>
      </c>
      <c r="AD12" s="7" t="s">
        <v>8</v>
      </c>
      <c r="AE12" s="7" t="s">
        <v>9</v>
      </c>
      <c r="AF12" s="7" t="s">
        <v>10</v>
      </c>
      <c r="AG12" s="7" t="s">
        <v>11</v>
      </c>
      <c r="AH12" s="8" t="s">
        <v>12</v>
      </c>
      <c r="AI12" s="8" t="s">
        <v>13</v>
      </c>
      <c r="AJ12" s="8" t="s">
        <v>14</v>
      </c>
      <c r="AK12" s="8" t="s">
        <v>15</v>
      </c>
    </row>
    <row r="13" spans="1:49" x14ac:dyDescent="0.3">
      <c r="B13" s="10" t="s">
        <v>109</v>
      </c>
      <c r="C13" s="104" t="s">
        <v>108</v>
      </c>
      <c r="D13" s="105"/>
      <c r="E13" s="105"/>
      <c r="U13" s="10" t="s">
        <v>109</v>
      </c>
    </row>
    <row r="14" spans="1:49" x14ac:dyDescent="0.3">
      <c r="B14" s="20"/>
      <c r="C14" s="10">
        <v>122.4013834</v>
      </c>
      <c r="D14" s="10">
        <v>144.42935439999999</v>
      </c>
      <c r="E14" s="10">
        <v>141.64599000000001</v>
      </c>
      <c r="F14" s="10">
        <v>160.28919999999999</v>
      </c>
      <c r="G14" s="106">
        <v>201.8731277</v>
      </c>
      <c r="H14" s="10">
        <v>184.94467019999999</v>
      </c>
      <c r="I14" s="10">
        <v>208.96558561000001</v>
      </c>
      <c r="J14" s="107">
        <v>206.56930539999999</v>
      </c>
      <c r="K14" s="10">
        <v>186.66054399999999</v>
      </c>
      <c r="L14" s="10">
        <v>248.34606400000001</v>
      </c>
      <c r="M14" s="10">
        <v>179.27418900000001</v>
      </c>
      <c r="N14" s="10">
        <v>161.93686120000001</v>
      </c>
      <c r="O14" s="106">
        <v>190.96937700000001</v>
      </c>
      <c r="P14" s="10">
        <v>187.20079380999999</v>
      </c>
      <c r="Q14" s="10">
        <v>226.90039999999999</v>
      </c>
      <c r="R14" s="107">
        <v>145.40667049999999</v>
      </c>
      <c r="S14" s="10"/>
      <c r="T14" s="10"/>
      <c r="U14" s="10"/>
      <c r="V14" s="10">
        <v>124.643614</v>
      </c>
      <c r="W14" s="10">
        <v>135.57945749999999</v>
      </c>
      <c r="X14" s="10">
        <v>167.20135060000001</v>
      </c>
      <c r="Y14" s="10">
        <v>137.40219999999999</v>
      </c>
      <c r="Z14" s="106">
        <v>255.53652740000001</v>
      </c>
      <c r="AA14" s="10">
        <v>303.62170209999999</v>
      </c>
      <c r="AB14" s="10">
        <v>323.03724590000002</v>
      </c>
      <c r="AC14" s="107">
        <v>279.49777369999998</v>
      </c>
      <c r="AD14" s="10">
        <v>201.0291527</v>
      </c>
      <c r="AE14" s="10">
        <v>142.0383678</v>
      </c>
      <c r="AF14" s="10">
        <v>127.7827669</v>
      </c>
      <c r="AG14" s="10">
        <v>209.5784903</v>
      </c>
      <c r="AH14" s="106">
        <v>226.5998357</v>
      </c>
      <c r="AI14" s="10">
        <v>129.18427840000001</v>
      </c>
      <c r="AJ14" s="10">
        <v>173.89032109999999</v>
      </c>
      <c r="AK14" s="107">
        <v>202.54113280000001</v>
      </c>
    </row>
    <row r="15" spans="1:49" x14ac:dyDescent="0.3">
      <c r="B15" s="20"/>
      <c r="C15" s="10">
        <v>131.40357113125</v>
      </c>
      <c r="D15" s="10">
        <v>159.91184971875001</v>
      </c>
      <c r="E15" s="10">
        <v>152.870632175</v>
      </c>
      <c r="F15" s="10">
        <v>171.32830853749996</v>
      </c>
      <c r="G15" s="106">
        <v>210.97738263749994</v>
      </c>
      <c r="H15" s="10">
        <v>200.41758443750001</v>
      </c>
      <c r="I15" s="10">
        <v>222.19396955624998</v>
      </c>
      <c r="J15" s="107">
        <v>214.176890625</v>
      </c>
      <c r="K15" s="10">
        <v>193.96710787500001</v>
      </c>
      <c r="L15" s="10">
        <v>201.52502493750001</v>
      </c>
      <c r="M15" s="10">
        <v>186.00570363750001</v>
      </c>
      <c r="N15" s="10">
        <v>154.49460265625001</v>
      </c>
      <c r="O15" s="106">
        <v>171.09168294374999</v>
      </c>
      <c r="P15" s="10">
        <v>170.32539542500001</v>
      </c>
      <c r="Q15" s="10">
        <v>181.6428276</v>
      </c>
      <c r="R15" s="107">
        <v>110.03828457500001</v>
      </c>
      <c r="S15" s="10"/>
      <c r="T15" s="10"/>
      <c r="U15" s="10"/>
      <c r="V15" s="10">
        <v>128.5326503</v>
      </c>
      <c r="W15" s="10">
        <v>165.38487000000001</v>
      </c>
      <c r="X15" s="10">
        <v>151.6972227</v>
      </c>
      <c r="Y15" s="10">
        <v>149.94849099999999</v>
      </c>
      <c r="Z15" s="106">
        <v>232.67640270000001</v>
      </c>
      <c r="AA15" s="10">
        <v>339.90618760000001</v>
      </c>
      <c r="AB15" s="10">
        <v>313.20353979999999</v>
      </c>
      <c r="AC15" s="107">
        <v>281.87380569999999</v>
      </c>
      <c r="AD15" s="10">
        <v>209.3095108</v>
      </c>
      <c r="AE15" s="10">
        <v>176.8297882</v>
      </c>
      <c r="AF15" s="10">
        <v>152.65247059999999</v>
      </c>
      <c r="AG15" s="10">
        <v>205.01317330000001</v>
      </c>
      <c r="AH15" s="106">
        <v>201.12000810000001</v>
      </c>
      <c r="AI15" s="10">
        <v>151.63270489999999</v>
      </c>
      <c r="AJ15" s="10">
        <v>168.27157750000001</v>
      </c>
      <c r="AK15" s="107">
        <v>181.54113280000001</v>
      </c>
    </row>
    <row r="16" spans="1:49" x14ac:dyDescent="0.3">
      <c r="B16" s="20"/>
      <c r="C16" s="10">
        <v>111.35571131250001</v>
      </c>
      <c r="D16" s="10">
        <v>138.893184971875</v>
      </c>
      <c r="E16" s="10">
        <v>132.82632175000001</v>
      </c>
      <c r="F16" s="10">
        <v>151.26030853749998</v>
      </c>
      <c r="G16" s="106">
        <v>190.963826375</v>
      </c>
      <c r="H16" s="10">
        <v>180.52058443749999</v>
      </c>
      <c r="I16" s="10">
        <v>202.62596955625</v>
      </c>
      <c r="J16" s="107">
        <v>194.64968906250004</v>
      </c>
      <c r="K16" s="10">
        <v>171.887107875</v>
      </c>
      <c r="L16" s="10">
        <v>177.023450249375</v>
      </c>
      <c r="M16" s="10">
        <v>166.12770363750002</v>
      </c>
      <c r="N16" s="10">
        <v>142.95265624999999</v>
      </c>
      <c r="O16" s="106">
        <v>142.02368294375</v>
      </c>
      <c r="P16" s="10">
        <v>131.257395425</v>
      </c>
      <c r="Q16" s="10">
        <v>155.20748276</v>
      </c>
      <c r="R16" s="107">
        <v>104.070284575</v>
      </c>
      <c r="S16" s="10"/>
      <c r="T16" s="10"/>
      <c r="U16" s="10"/>
      <c r="V16" s="10">
        <v>103.82473469999999</v>
      </c>
      <c r="W16" s="10">
        <v>146.50995666</v>
      </c>
      <c r="X16" s="10">
        <v>109.062596</v>
      </c>
      <c r="Y16" s="10">
        <v>180.43478010000001</v>
      </c>
      <c r="Z16" s="106">
        <v>190.72646990000001</v>
      </c>
      <c r="AA16" s="10">
        <v>218.73646310000001</v>
      </c>
      <c r="AB16" s="10">
        <v>239.09029290000001</v>
      </c>
      <c r="AC16" s="107">
        <v>213.9532112</v>
      </c>
      <c r="AD16" s="10">
        <v>170.56968939999999</v>
      </c>
      <c r="AE16" s="10">
        <v>138.4092426</v>
      </c>
      <c r="AF16" s="10">
        <v>179.72942</v>
      </c>
      <c r="AG16" s="10">
        <v>159.43724800000001</v>
      </c>
      <c r="AH16" s="106">
        <v>162.06826359999999</v>
      </c>
      <c r="AI16" s="10">
        <v>121.88744940000001</v>
      </c>
      <c r="AJ16" s="10">
        <v>153.960838</v>
      </c>
      <c r="AK16" s="107">
        <v>130.50492449999999</v>
      </c>
    </row>
    <row r="17" spans="2:45" x14ac:dyDescent="0.3">
      <c r="B17" s="20"/>
      <c r="C17" s="10">
        <v>121.05957113125</v>
      </c>
      <c r="D17" s="10">
        <v>148.827184971875</v>
      </c>
      <c r="E17" s="10">
        <v>142.83663217500001</v>
      </c>
      <c r="F17" s="10">
        <v>161.2943085375</v>
      </c>
      <c r="G17" s="10">
        <v>199.99826375000001</v>
      </c>
      <c r="H17" s="10">
        <v>190.843075</v>
      </c>
      <c r="I17" s="10">
        <v>212.15996955624999</v>
      </c>
      <c r="J17" s="10">
        <v>204.13689062500001</v>
      </c>
      <c r="K17" s="10">
        <v>183.88271078750003</v>
      </c>
      <c r="L17" s="10">
        <v>193.026850249375</v>
      </c>
      <c r="M17" s="10">
        <v>175.16170363750001</v>
      </c>
      <c r="N17" s="10">
        <v>150.91060265625001</v>
      </c>
      <c r="O17" s="10">
        <v>148.05768294375</v>
      </c>
      <c r="P17" s="10">
        <v>161.29139542499999</v>
      </c>
      <c r="Q17" s="10">
        <v>181.60882760000001</v>
      </c>
      <c r="R17" s="10">
        <v>120.004284575</v>
      </c>
      <c r="S17" s="10"/>
      <c r="T17" s="10"/>
      <c r="U17" s="10"/>
      <c r="V17" s="10">
        <v>132.32473469999999</v>
      </c>
      <c r="W17" s="10">
        <v>177.400995666</v>
      </c>
      <c r="X17" s="10">
        <v>148.85625959999999</v>
      </c>
      <c r="Y17" s="10">
        <v>187.98347801</v>
      </c>
      <c r="Z17" s="106">
        <v>209.22646990000001</v>
      </c>
      <c r="AA17" s="10">
        <v>247.23646310000001</v>
      </c>
      <c r="AB17" s="10">
        <v>267.50902929</v>
      </c>
      <c r="AC17" s="107">
        <v>241.4532112</v>
      </c>
      <c r="AD17" s="10">
        <v>197.06968939999999</v>
      </c>
      <c r="AE17" s="10">
        <v>167.3192426</v>
      </c>
      <c r="AF17" s="10">
        <v>191.4672942</v>
      </c>
      <c r="AG17" s="10">
        <v>187.93724800000001</v>
      </c>
      <c r="AH17" s="106">
        <v>190.56826359999999</v>
      </c>
      <c r="AI17" s="10">
        <v>154.94494</v>
      </c>
      <c r="AJ17" s="10">
        <v>185.47083799999999</v>
      </c>
      <c r="AK17" s="107">
        <v>159.35492450000001</v>
      </c>
    </row>
    <row r="18" spans="2:45" x14ac:dyDescent="0.3">
      <c r="B18" s="20"/>
      <c r="C18" s="10">
        <v>123.80357113125001</v>
      </c>
      <c r="D18" s="10">
        <v>151.86118497187499</v>
      </c>
      <c r="E18" s="10">
        <v>144.06321750000001</v>
      </c>
      <c r="F18" s="10">
        <v>163.31283085375</v>
      </c>
      <c r="G18" s="10">
        <v>202.97738263749994</v>
      </c>
      <c r="H18" s="10">
        <v>192.75584437500001</v>
      </c>
      <c r="I18" s="10">
        <v>214.93969556249999</v>
      </c>
      <c r="J18" s="10">
        <v>206.27689062499999</v>
      </c>
      <c r="K18" s="10">
        <v>185.91671078750002</v>
      </c>
      <c r="L18" s="10">
        <v>198.30250249375001</v>
      </c>
      <c r="M18" s="10">
        <v>178.517036375</v>
      </c>
      <c r="N18" s="10">
        <v>154.49460265625001</v>
      </c>
      <c r="O18" s="10">
        <v>162.13168294375001</v>
      </c>
      <c r="P18" s="10">
        <v>163.31539542499999</v>
      </c>
      <c r="Q18" s="10">
        <v>183.6428276</v>
      </c>
      <c r="R18" s="10">
        <v>122.03828457500001</v>
      </c>
      <c r="S18" s="10"/>
      <c r="T18" s="10"/>
      <c r="U18" s="10"/>
      <c r="V18" s="10">
        <v>118.07473469999999</v>
      </c>
      <c r="W18" s="10">
        <v>161.00666000000001</v>
      </c>
      <c r="X18" s="10">
        <v>134.20625960000001</v>
      </c>
      <c r="Y18" s="10">
        <v>182.68478010000001</v>
      </c>
      <c r="Z18" s="106">
        <v>204.76469900000001</v>
      </c>
      <c r="AA18" s="10">
        <v>232.98646310000001</v>
      </c>
      <c r="AB18" s="10">
        <v>253.34029290000001</v>
      </c>
      <c r="AC18" s="107">
        <v>228.2032112</v>
      </c>
      <c r="AD18" s="10">
        <v>184.81968939999999</v>
      </c>
      <c r="AE18" s="10">
        <v>153.1892426</v>
      </c>
      <c r="AF18" s="10">
        <v>177.2172942</v>
      </c>
      <c r="AG18" s="10">
        <v>173.68724800000001</v>
      </c>
      <c r="AH18" s="106">
        <v>176.31826359999999</v>
      </c>
      <c r="AI18" s="10">
        <v>136.63744940000001</v>
      </c>
      <c r="AJ18" s="10">
        <v>169.32009837999999</v>
      </c>
      <c r="AK18" s="107">
        <v>145.10492450000001</v>
      </c>
    </row>
    <row r="19" spans="2:45" x14ac:dyDescent="0.3">
      <c r="B19" s="20"/>
      <c r="C19">
        <v>119.05571131249999</v>
      </c>
      <c r="D19">
        <v>146.79318497187501</v>
      </c>
      <c r="E19">
        <v>140.82632175000001</v>
      </c>
      <c r="F19">
        <v>159.26385375000001</v>
      </c>
      <c r="G19">
        <v>198.993826375</v>
      </c>
      <c r="H19">
        <v>188.575844375</v>
      </c>
      <c r="I19">
        <v>210.96955625000001</v>
      </c>
      <c r="J19">
        <v>202.26890624999999</v>
      </c>
      <c r="K19">
        <v>181.84871078750004</v>
      </c>
      <c r="L19">
        <v>191.23450249375</v>
      </c>
      <c r="M19">
        <v>174.12770363750002</v>
      </c>
      <c r="N19">
        <v>150.46002656249999</v>
      </c>
      <c r="O19">
        <v>160.02368294374998</v>
      </c>
      <c r="P19">
        <v>160.257395425</v>
      </c>
      <c r="Q19">
        <v>179.57482760000002</v>
      </c>
      <c r="R19">
        <v>117.97028457499999</v>
      </c>
      <c r="S19" s="10"/>
      <c r="T19" s="10"/>
      <c r="U19" s="10"/>
      <c r="V19" s="10">
        <v>160.3847347</v>
      </c>
      <c r="W19" s="10">
        <v>209.55956660000001</v>
      </c>
      <c r="X19" s="10">
        <v>176.56259600000001</v>
      </c>
      <c r="Y19" s="10">
        <v>202.99478010000001</v>
      </c>
      <c r="Z19" s="106">
        <v>237.28646989999999</v>
      </c>
      <c r="AA19" s="10">
        <v>275.29646309999998</v>
      </c>
      <c r="AB19" s="10">
        <v>295.65029290000001</v>
      </c>
      <c r="AC19" s="107">
        <v>270.5132112</v>
      </c>
      <c r="AD19" s="10">
        <v>227.12968939999999</v>
      </c>
      <c r="AE19" s="10">
        <v>195.4692426</v>
      </c>
      <c r="AF19" s="10">
        <v>219.5272942</v>
      </c>
      <c r="AG19" s="10">
        <v>215.8097248</v>
      </c>
      <c r="AH19" s="106">
        <v>214.6282636</v>
      </c>
      <c r="AI19" s="10">
        <v>178.44744940000001</v>
      </c>
      <c r="AJ19" s="10">
        <v>215.5309838</v>
      </c>
      <c r="AK19" s="107">
        <v>187.41492450000001</v>
      </c>
    </row>
    <row r="20" spans="2:45" x14ac:dyDescent="0.3">
      <c r="B20" s="20"/>
      <c r="C20" s="10">
        <v>123.19221131250001</v>
      </c>
      <c r="D20" s="10">
        <v>148.99184971874999</v>
      </c>
      <c r="E20" s="10">
        <v>143.98217500000001</v>
      </c>
      <c r="F20" s="10">
        <v>161.93730853749994</v>
      </c>
      <c r="G20" s="10">
        <v>199.863826375</v>
      </c>
      <c r="H20" s="10">
        <v>191.675844375</v>
      </c>
      <c r="I20" s="10">
        <v>212.8396955625</v>
      </c>
      <c r="J20" s="10">
        <v>204.32668906250001</v>
      </c>
      <c r="K20" s="10">
        <v>184.5257107875</v>
      </c>
      <c r="L20" s="10">
        <v>190.11502493750001</v>
      </c>
      <c r="M20" s="10">
        <v>176.047036375</v>
      </c>
      <c r="N20" s="10">
        <v>153.36026562500001</v>
      </c>
      <c r="O20" s="10">
        <v>162.70068294374994</v>
      </c>
      <c r="P20" s="10">
        <v>162.03439542500001</v>
      </c>
      <c r="Q20" s="10">
        <v>182.25182759999998</v>
      </c>
      <c r="R20" s="10">
        <v>120.647284575</v>
      </c>
      <c r="S20" s="10"/>
      <c r="T20" s="10"/>
      <c r="U20" s="10"/>
      <c r="V20" s="10">
        <v>75.764734699999991</v>
      </c>
      <c r="W20" s="10">
        <v>118.39395666</v>
      </c>
      <c r="X20" s="10">
        <v>91.625960000000006</v>
      </c>
      <c r="Y20" s="10">
        <v>140.37478010000001</v>
      </c>
      <c r="Z20" s="106">
        <v>162.66646990000001</v>
      </c>
      <c r="AA20" s="10">
        <v>190.67646310000001</v>
      </c>
      <c r="AB20" s="10">
        <v>214.30292900000001</v>
      </c>
      <c r="AC20" s="107">
        <v>182.09321120000001</v>
      </c>
      <c r="AD20" s="10">
        <v>141.50968940000001</v>
      </c>
      <c r="AE20" s="10">
        <v>110.8492426</v>
      </c>
      <c r="AF20" s="10">
        <v>134.9072942</v>
      </c>
      <c r="AG20" s="10">
        <v>136.37724800000001</v>
      </c>
      <c r="AH20" s="106">
        <v>134.00826359999999</v>
      </c>
      <c r="AI20" s="10">
        <v>93.874939999999995</v>
      </c>
      <c r="AJ20" s="10">
        <v>125.9109838</v>
      </c>
      <c r="AK20" s="107">
        <v>102.79492450000001</v>
      </c>
    </row>
    <row r="21" spans="2:45" x14ac:dyDescent="0.3">
      <c r="B21" s="20"/>
      <c r="C21" s="10">
        <v>153.20697113125001</v>
      </c>
      <c r="D21" s="10">
        <v>180.74584971875001</v>
      </c>
      <c r="E21" s="10">
        <v>174.74032174999999</v>
      </c>
      <c r="F21" s="10">
        <v>192.73170853749997</v>
      </c>
      <c r="G21" s="106">
        <v>232.87826375</v>
      </c>
      <c r="H21" s="10">
        <v>225.544375</v>
      </c>
      <c r="I21" s="10">
        <v>243.59736955624999</v>
      </c>
      <c r="J21" s="107">
        <v>236.12108906250003</v>
      </c>
      <c r="K21" s="10">
        <v>215.93201107875001</v>
      </c>
      <c r="L21" s="10">
        <v>228.0590249375</v>
      </c>
      <c r="M21" s="10">
        <v>207.59910363750001</v>
      </c>
      <c r="N21" s="10">
        <v>183.10800265624999</v>
      </c>
      <c r="O21" s="108">
        <v>203.49508294374996</v>
      </c>
      <c r="P21" s="108">
        <v>203.718795425</v>
      </c>
      <c r="Q21" s="108">
        <v>203.04622760000001</v>
      </c>
      <c r="R21" s="108">
        <v>161.44168457500001</v>
      </c>
      <c r="S21" s="10"/>
      <c r="T21" s="10"/>
      <c r="U21" s="10"/>
      <c r="V21" s="10">
        <v>94.005725600000005</v>
      </c>
      <c r="W21" s="10">
        <v>154.06976169999999</v>
      </c>
      <c r="X21" s="10">
        <v>141.825537</v>
      </c>
      <c r="Y21" s="10">
        <v>250.98736488</v>
      </c>
      <c r="Z21" s="106">
        <v>182.3429247</v>
      </c>
      <c r="AA21" s="10">
        <v>185.7492637</v>
      </c>
      <c r="AB21" s="10">
        <v>198.63685100000001</v>
      </c>
      <c r="AC21" s="107">
        <v>190.26734189999999</v>
      </c>
      <c r="AD21" s="10">
        <v>176.55265259999999</v>
      </c>
      <c r="AE21" s="10">
        <v>154.7932577</v>
      </c>
      <c r="AF21" s="10">
        <v>190.12015489999999</v>
      </c>
      <c r="AG21" s="10">
        <v>143.11089749999999</v>
      </c>
      <c r="AH21" s="106">
        <v>154.3067896</v>
      </c>
      <c r="AI21" s="10">
        <v>128.97672255000001</v>
      </c>
      <c r="AJ21" s="10">
        <v>157.6369862</v>
      </c>
      <c r="AK21" s="107">
        <v>114.2226746</v>
      </c>
    </row>
    <row r="22" spans="2:45" x14ac:dyDescent="0.3">
      <c r="B22" s="20"/>
      <c r="C22" s="10">
        <v>90.021312499999993</v>
      </c>
      <c r="D22" s="10">
        <v>117.89784971875</v>
      </c>
      <c r="E22" s="10">
        <v>111.33232175000001</v>
      </c>
      <c r="F22" s="10">
        <v>129.85690853749998</v>
      </c>
      <c r="G22" s="109">
        <v>169.559826375</v>
      </c>
      <c r="H22" s="45">
        <v>159.60263584437499</v>
      </c>
      <c r="I22" s="45">
        <v>180.72256955624999</v>
      </c>
      <c r="J22" s="47">
        <v>173.24628906250004</v>
      </c>
      <c r="K22" s="45">
        <v>151.893107875</v>
      </c>
      <c r="L22" s="45">
        <v>158.31102493750001</v>
      </c>
      <c r="M22" s="47">
        <v>144.72430363750001</v>
      </c>
      <c r="N22" s="10">
        <v>120.02320265625001</v>
      </c>
      <c r="O22" s="25">
        <v>118.62028294375</v>
      </c>
      <c r="P22" s="25">
        <v>120.803995425</v>
      </c>
      <c r="Q22" s="25">
        <v>140.17142760000002</v>
      </c>
      <c r="R22" s="25">
        <v>78.566884575000003</v>
      </c>
      <c r="S22" s="10"/>
      <c r="T22" s="10"/>
      <c r="U22" s="10"/>
      <c r="V22" s="10">
        <v>180.7026525</v>
      </c>
      <c r="W22" s="10">
        <v>198.338492</v>
      </c>
      <c r="X22" s="10">
        <v>85.5401205</v>
      </c>
      <c r="Y22" s="10">
        <v>156.83354</v>
      </c>
      <c r="Z22" s="106">
        <v>170.46523049999999</v>
      </c>
      <c r="AA22" s="10">
        <v>169.33901349999999</v>
      </c>
      <c r="AB22" s="10">
        <v>218.96626760000001</v>
      </c>
      <c r="AC22" s="107">
        <v>203.08764790000001</v>
      </c>
      <c r="AD22" s="10">
        <v>160.1795261</v>
      </c>
      <c r="AE22" s="10">
        <v>135.51789890000001</v>
      </c>
      <c r="AF22" s="10">
        <v>208.0590698</v>
      </c>
      <c r="AG22" s="10">
        <v>156.57889549999999</v>
      </c>
      <c r="AH22" s="106">
        <v>146.85105077</v>
      </c>
      <c r="AI22" s="10">
        <v>134.673979</v>
      </c>
      <c r="AJ22" s="10">
        <v>166.99051</v>
      </c>
      <c r="AK22" s="107">
        <v>120.0209505</v>
      </c>
    </row>
    <row r="23" spans="2:45" x14ac:dyDescent="0.3">
      <c r="C23" s="10">
        <v>122.18457113125001</v>
      </c>
      <c r="D23" s="10">
        <v>149.91849718750001</v>
      </c>
      <c r="E23" s="10">
        <v>143.23163217499999</v>
      </c>
      <c r="F23" s="10">
        <v>161.70930853749996</v>
      </c>
      <c r="G23" s="106">
        <v>201.35838263749994</v>
      </c>
      <c r="H23" s="10">
        <v>190.78758443749999</v>
      </c>
      <c r="I23" s="10">
        <v>212.57496955624998</v>
      </c>
      <c r="J23" s="107">
        <v>205.09868906250003</v>
      </c>
      <c r="K23" s="10">
        <v>182.29771078749999</v>
      </c>
      <c r="L23" s="10">
        <v>186.68350249375001</v>
      </c>
      <c r="M23" s="10">
        <v>174.03749999999999</v>
      </c>
      <c r="N23" s="10">
        <v>152.87560265625001</v>
      </c>
      <c r="O23" s="106">
        <v>161.47268294374999</v>
      </c>
      <c r="P23" s="10">
        <v>162.70639542499998</v>
      </c>
      <c r="Q23" s="10">
        <v>182.0238276</v>
      </c>
      <c r="R23" s="107">
        <v>120.41928457500001</v>
      </c>
      <c r="T23" s="10"/>
      <c r="U23" s="10"/>
      <c r="V23" s="10">
        <v>62.48356991</v>
      </c>
      <c r="W23" s="10">
        <v>146.20227800000001</v>
      </c>
      <c r="X23" s="10">
        <v>135.4873901</v>
      </c>
      <c r="Y23" s="10">
        <v>236.97454999999999</v>
      </c>
      <c r="Z23" s="106">
        <v>204.0389472</v>
      </c>
      <c r="AA23" s="10">
        <v>166.28987749999999</v>
      </c>
      <c r="AB23" s="10">
        <v>209.99301890000001</v>
      </c>
      <c r="AC23" s="107">
        <v>191.10829570000001</v>
      </c>
      <c r="AD23" s="10">
        <v>180.07488509999999</v>
      </c>
      <c r="AE23" s="10">
        <v>157.1654083</v>
      </c>
      <c r="AF23" s="10">
        <v>190.70440780000001</v>
      </c>
      <c r="AG23" s="10">
        <v>149.30076800000001</v>
      </c>
      <c r="AH23" s="106">
        <v>156.7133461</v>
      </c>
      <c r="AI23" s="10">
        <v>131.0843022</v>
      </c>
      <c r="AJ23" s="10">
        <v>165.24456470000001</v>
      </c>
      <c r="AK23" s="107">
        <v>107.5435093</v>
      </c>
    </row>
    <row r="26" spans="2:45" x14ac:dyDescent="0.3">
      <c r="C26" s="110" t="s">
        <v>110</v>
      </c>
      <c r="U26" s="110" t="s">
        <v>110</v>
      </c>
      <c r="AP26" s="105" t="s">
        <v>111</v>
      </c>
      <c r="AQ26" s="105" t="s">
        <v>112</v>
      </c>
      <c r="AR26" s="105" t="s">
        <v>113</v>
      </c>
      <c r="AS26" s="105" t="s">
        <v>114</v>
      </c>
    </row>
    <row r="27" spans="2:45" x14ac:dyDescent="0.3">
      <c r="AP27" s="111">
        <v>0.63900000000000001</v>
      </c>
      <c r="AQ27" s="111">
        <v>7.8E-2</v>
      </c>
      <c r="AR27" s="111">
        <v>6.6000000000000003E-2</v>
      </c>
      <c r="AS27" s="112">
        <v>3.3000000000000002E-2</v>
      </c>
    </row>
    <row r="28" spans="2:45" x14ac:dyDescent="0.3">
      <c r="B28" t="s">
        <v>118</v>
      </c>
      <c r="C28" s="5" t="s">
        <v>0</v>
      </c>
      <c r="D28" s="5" t="s">
        <v>1</v>
      </c>
      <c r="E28" s="5" t="s">
        <v>2</v>
      </c>
      <c r="F28" s="5" t="s">
        <v>3</v>
      </c>
      <c r="G28" s="6" t="s">
        <v>4</v>
      </c>
      <c r="H28" s="6" t="s">
        <v>5</v>
      </c>
      <c r="I28" s="6" t="s">
        <v>6</v>
      </c>
      <c r="J28" s="6" t="s">
        <v>7</v>
      </c>
      <c r="K28" s="7" t="s">
        <v>8</v>
      </c>
      <c r="L28" s="7" t="s">
        <v>9</v>
      </c>
      <c r="M28" s="7" t="s">
        <v>10</v>
      </c>
      <c r="N28" s="7" t="s">
        <v>11</v>
      </c>
      <c r="O28" s="8" t="s">
        <v>12</v>
      </c>
      <c r="P28" s="8" t="s">
        <v>13</v>
      </c>
      <c r="Q28" s="8" t="s">
        <v>14</v>
      </c>
      <c r="R28" s="8" t="s">
        <v>15</v>
      </c>
      <c r="S28" s="10"/>
      <c r="T28" s="10"/>
      <c r="U28" s="10" t="s">
        <v>119</v>
      </c>
      <c r="V28" s="5" t="s">
        <v>0</v>
      </c>
      <c r="W28" s="5" t="s">
        <v>1</v>
      </c>
      <c r="X28" s="5" t="s">
        <v>2</v>
      </c>
      <c r="Y28" s="5" t="s">
        <v>3</v>
      </c>
      <c r="Z28" s="6" t="s">
        <v>4</v>
      </c>
      <c r="AA28" s="6" t="s">
        <v>5</v>
      </c>
      <c r="AB28" s="6" t="s">
        <v>6</v>
      </c>
      <c r="AC28" s="6" t="s">
        <v>7</v>
      </c>
      <c r="AD28" s="7" t="s">
        <v>8</v>
      </c>
      <c r="AE28" s="7" t="s">
        <v>9</v>
      </c>
      <c r="AF28" s="7" t="s">
        <v>10</v>
      </c>
      <c r="AG28" s="7" t="s">
        <v>11</v>
      </c>
      <c r="AH28" s="8" t="s">
        <v>12</v>
      </c>
      <c r="AI28" s="8" t="s">
        <v>13</v>
      </c>
      <c r="AJ28" s="8" t="s">
        <v>14</v>
      </c>
      <c r="AK28" s="8" t="s">
        <v>15</v>
      </c>
      <c r="AP28" s="113">
        <v>0.80600000000000005</v>
      </c>
      <c r="AQ28" s="113">
        <v>0.14399999999999999</v>
      </c>
      <c r="AR28" s="113">
        <v>2.9000000000000001E-2</v>
      </c>
      <c r="AS28" s="114">
        <v>2.9000000000000001E-2</v>
      </c>
    </row>
    <row r="29" spans="2:45" x14ac:dyDescent="0.3">
      <c r="B29" s="20"/>
      <c r="C29" s="10">
        <f>C14</f>
        <v>122.4013834</v>
      </c>
      <c r="D29" s="10">
        <f>D14</f>
        <v>144.42935439999999</v>
      </c>
      <c r="E29" s="10">
        <f>E14</f>
        <v>141.64599000000001</v>
      </c>
      <c r="F29" s="10">
        <f>F14</f>
        <v>160.28919999999999</v>
      </c>
      <c r="G29" s="10">
        <f>G14</f>
        <v>201.8731277</v>
      </c>
      <c r="H29" s="10">
        <f>H14</f>
        <v>184.94467019999999</v>
      </c>
      <c r="I29" s="10">
        <f>I14</f>
        <v>208.96558561000001</v>
      </c>
      <c r="J29" s="10">
        <f>J14</f>
        <v>206.56930539999999</v>
      </c>
      <c r="K29" s="10">
        <f>K14</f>
        <v>186.66054399999999</v>
      </c>
      <c r="L29" s="10">
        <f>L14</f>
        <v>248.34606400000001</v>
      </c>
      <c r="M29" s="10">
        <f>M14</f>
        <v>179.27418900000001</v>
      </c>
      <c r="N29" s="10">
        <f>N14</f>
        <v>161.93686120000001</v>
      </c>
      <c r="O29" s="10">
        <f>O14</f>
        <v>190.96937700000001</v>
      </c>
      <c r="P29" s="10">
        <f>P14</f>
        <v>187.20079380999999</v>
      </c>
      <c r="Q29" s="10">
        <f>Q14</f>
        <v>226.90039999999999</v>
      </c>
      <c r="R29" s="10">
        <f>R14</f>
        <v>145.40667049999999</v>
      </c>
      <c r="S29" s="10"/>
      <c r="T29" s="10"/>
      <c r="U29" s="10"/>
      <c r="V29" s="10">
        <f>V14</f>
        <v>124.643614</v>
      </c>
      <c r="W29" s="10">
        <f>W14</f>
        <v>135.57945749999999</v>
      </c>
      <c r="X29" s="10">
        <f>X14</f>
        <v>167.20135060000001</v>
      </c>
      <c r="Y29" s="10">
        <f>Y14</f>
        <v>137.40219999999999</v>
      </c>
      <c r="Z29" s="10">
        <f>Z14</f>
        <v>255.53652740000001</v>
      </c>
      <c r="AA29" s="10">
        <f>AA14</f>
        <v>303.62170209999999</v>
      </c>
      <c r="AB29" s="10">
        <f>AB14</f>
        <v>323.03724590000002</v>
      </c>
      <c r="AC29" s="10">
        <f>AC14</f>
        <v>279.49777369999998</v>
      </c>
      <c r="AD29" s="10">
        <f>AD14</f>
        <v>201.0291527</v>
      </c>
      <c r="AE29" s="10">
        <f>AE14</f>
        <v>142.0383678</v>
      </c>
      <c r="AF29" s="10">
        <f>AF14</f>
        <v>127.7827669</v>
      </c>
      <c r="AG29" s="10">
        <f>AG14</f>
        <v>209.5784903</v>
      </c>
      <c r="AH29" s="10">
        <f>AH14</f>
        <v>226.5998357</v>
      </c>
      <c r="AI29" s="10">
        <f>AI14</f>
        <v>129.18427840000001</v>
      </c>
      <c r="AJ29" s="10">
        <f>AJ14</f>
        <v>173.89032109999999</v>
      </c>
      <c r="AK29" s="10">
        <f>AK14</f>
        <v>202.54113280000001</v>
      </c>
      <c r="AP29" s="111">
        <v>0.82399999999999995</v>
      </c>
      <c r="AQ29" s="111">
        <v>7.4999999999999997E-2</v>
      </c>
      <c r="AR29" s="111">
        <v>6.5000000000000002E-2</v>
      </c>
      <c r="AS29" s="112">
        <v>3.3000000000000002E-2</v>
      </c>
    </row>
    <row r="30" spans="2:45" x14ac:dyDescent="0.3">
      <c r="B30" s="20"/>
      <c r="C30" s="10">
        <f>C15</f>
        <v>131.40357113125</v>
      </c>
      <c r="D30" s="10">
        <f>D15</f>
        <v>159.91184971875001</v>
      </c>
      <c r="E30" s="10">
        <f>E15</f>
        <v>152.870632175</v>
      </c>
      <c r="F30" s="10">
        <f>F15</f>
        <v>171.32830853749996</v>
      </c>
      <c r="G30" s="10">
        <f>G15</f>
        <v>210.97738263749994</v>
      </c>
      <c r="H30" s="10">
        <f>H15</f>
        <v>200.41758443750001</v>
      </c>
      <c r="I30" s="10">
        <f>I15</f>
        <v>222.19396955624998</v>
      </c>
      <c r="J30" s="10">
        <f>J15</f>
        <v>214.176890625</v>
      </c>
      <c r="K30" s="10">
        <f>K15</f>
        <v>193.96710787500001</v>
      </c>
      <c r="L30" s="10">
        <f>L15</f>
        <v>201.52502493750001</v>
      </c>
      <c r="M30" s="10">
        <f>M15</f>
        <v>186.00570363750001</v>
      </c>
      <c r="N30" s="10">
        <f>N15</f>
        <v>154.49460265625001</v>
      </c>
      <c r="O30" s="10">
        <f>O15</f>
        <v>171.09168294374999</v>
      </c>
      <c r="P30" s="10">
        <f>P15</f>
        <v>170.32539542500001</v>
      </c>
      <c r="Q30" s="10">
        <f>Q15</f>
        <v>181.6428276</v>
      </c>
      <c r="R30" s="10">
        <f>R15</f>
        <v>110.03828457500001</v>
      </c>
      <c r="S30" s="10"/>
      <c r="T30" s="10"/>
      <c r="U30" s="10"/>
      <c r="V30" s="10">
        <f>V15</f>
        <v>128.5326503</v>
      </c>
      <c r="W30" s="10">
        <f>W15</f>
        <v>165.38487000000001</v>
      </c>
      <c r="X30" s="10">
        <f>X15</f>
        <v>151.6972227</v>
      </c>
      <c r="Y30" s="10">
        <f>Y15</f>
        <v>149.94849099999999</v>
      </c>
      <c r="Z30" s="10">
        <f>Z15</f>
        <v>232.67640270000001</v>
      </c>
      <c r="AA30" s="10">
        <f>AA15</f>
        <v>339.90618760000001</v>
      </c>
      <c r="AB30" s="10">
        <f>AB15</f>
        <v>313.20353979999999</v>
      </c>
      <c r="AC30" s="10">
        <f>AC15</f>
        <v>281.87380569999999</v>
      </c>
      <c r="AD30" s="10">
        <f>AD15</f>
        <v>209.3095108</v>
      </c>
      <c r="AE30" s="10">
        <f>AE15</f>
        <v>176.8297882</v>
      </c>
      <c r="AF30" s="10">
        <f>AF15</f>
        <v>152.65247059999999</v>
      </c>
      <c r="AG30" s="10">
        <f>AG15</f>
        <v>205.01317330000001</v>
      </c>
      <c r="AH30" s="10">
        <f>AH15</f>
        <v>201.12000810000001</v>
      </c>
      <c r="AI30" s="10">
        <f>AI15</f>
        <v>151.63270489999999</v>
      </c>
      <c r="AJ30" s="10">
        <f>AJ15</f>
        <v>168.27157750000001</v>
      </c>
      <c r="AK30" s="10">
        <f>AK15</f>
        <v>181.54113280000001</v>
      </c>
      <c r="AP30" s="113">
        <v>0.83899999999999997</v>
      </c>
      <c r="AQ30" s="113">
        <v>0.13900000000000001</v>
      </c>
      <c r="AR30" s="113">
        <v>2.9000000000000001E-2</v>
      </c>
      <c r="AS30" s="114">
        <v>2.9000000000000001E-2</v>
      </c>
    </row>
    <row r="31" spans="2:45" x14ac:dyDescent="0.3">
      <c r="B31" s="20"/>
      <c r="C31" s="10">
        <f>C16</f>
        <v>111.35571131250001</v>
      </c>
      <c r="D31" s="10">
        <f>D16</f>
        <v>138.893184971875</v>
      </c>
      <c r="E31" s="10">
        <f>E16</f>
        <v>132.82632175000001</v>
      </c>
      <c r="F31" s="10">
        <f>F16</f>
        <v>151.26030853749998</v>
      </c>
      <c r="G31" s="10">
        <f>G16</f>
        <v>190.963826375</v>
      </c>
      <c r="H31" s="10">
        <f>H16</f>
        <v>180.52058443749999</v>
      </c>
      <c r="I31" s="10">
        <f>I16</f>
        <v>202.62596955625</v>
      </c>
      <c r="J31" s="10">
        <f>J16</f>
        <v>194.64968906250004</v>
      </c>
      <c r="K31" s="10">
        <f>K16</f>
        <v>171.887107875</v>
      </c>
      <c r="L31" s="10">
        <f>L16</f>
        <v>177.023450249375</v>
      </c>
      <c r="M31" s="10">
        <f>M16</f>
        <v>166.12770363750002</v>
      </c>
      <c r="N31" s="10">
        <f>N16</f>
        <v>142.95265624999999</v>
      </c>
      <c r="O31" s="10">
        <f>O16</f>
        <v>142.02368294375</v>
      </c>
      <c r="P31" s="10">
        <f>P16</f>
        <v>131.257395425</v>
      </c>
      <c r="Q31" s="10">
        <f>Q16</f>
        <v>155.20748276</v>
      </c>
      <c r="R31" s="10">
        <f>R16</f>
        <v>104.070284575</v>
      </c>
      <c r="S31" s="10"/>
      <c r="T31" s="10"/>
      <c r="U31" s="10"/>
      <c r="V31" s="10">
        <f>V16</f>
        <v>103.82473469999999</v>
      </c>
      <c r="W31" s="10">
        <f>W16</f>
        <v>146.50995666</v>
      </c>
      <c r="X31" s="10">
        <f>X16</f>
        <v>109.062596</v>
      </c>
      <c r="Y31" s="10">
        <f>Y16</f>
        <v>180.43478010000001</v>
      </c>
      <c r="Z31" s="10">
        <f>Z16</f>
        <v>190.72646990000001</v>
      </c>
      <c r="AA31" s="10">
        <f>AA16</f>
        <v>218.73646310000001</v>
      </c>
      <c r="AB31" s="10">
        <f>AB16</f>
        <v>239.09029290000001</v>
      </c>
      <c r="AC31" s="10">
        <f>AC16</f>
        <v>213.9532112</v>
      </c>
      <c r="AD31" s="10">
        <f>AD16</f>
        <v>170.56968939999999</v>
      </c>
      <c r="AE31" s="10">
        <f>AE16</f>
        <v>138.4092426</v>
      </c>
      <c r="AF31" s="10">
        <f>AF16</f>
        <v>179.72942</v>
      </c>
      <c r="AG31" s="10">
        <f>AG16</f>
        <v>159.43724800000001</v>
      </c>
      <c r="AH31" s="10">
        <f>AH16</f>
        <v>162.06826359999999</v>
      </c>
      <c r="AI31" s="10">
        <f>AI16</f>
        <v>121.88744940000001</v>
      </c>
      <c r="AJ31" s="10">
        <f>AJ16</f>
        <v>153.960838</v>
      </c>
      <c r="AK31" s="10">
        <f>AK16</f>
        <v>130.50492449999999</v>
      </c>
      <c r="AP31" s="111">
        <v>0.68500000000000005</v>
      </c>
      <c r="AQ31" s="111">
        <v>7.9000000000000001E-2</v>
      </c>
      <c r="AR31" s="111">
        <v>6.7000000000000004E-2</v>
      </c>
      <c r="AS31" s="112">
        <v>3.4000000000000002E-2</v>
      </c>
    </row>
    <row r="32" spans="2:45" x14ac:dyDescent="0.3">
      <c r="B32" s="20"/>
      <c r="C32" s="10">
        <f>C17</f>
        <v>121.05957113125</v>
      </c>
      <c r="D32" s="10">
        <f>D17</f>
        <v>148.827184971875</v>
      </c>
      <c r="E32" s="10">
        <f>E17</f>
        <v>142.83663217500001</v>
      </c>
      <c r="F32" s="10">
        <f>F17</f>
        <v>161.2943085375</v>
      </c>
      <c r="G32" s="10">
        <f>G17</f>
        <v>199.99826375000001</v>
      </c>
      <c r="H32" s="10">
        <f>H17</f>
        <v>190.843075</v>
      </c>
      <c r="I32" s="10">
        <f>I17</f>
        <v>212.15996955624999</v>
      </c>
      <c r="J32" s="10">
        <f>J17</f>
        <v>204.13689062500001</v>
      </c>
      <c r="K32" s="10">
        <f>K17</f>
        <v>183.88271078750003</v>
      </c>
      <c r="L32" s="10">
        <f>L17</f>
        <v>193.026850249375</v>
      </c>
      <c r="M32" s="10">
        <f>M17</f>
        <v>175.16170363750001</v>
      </c>
      <c r="N32" s="10">
        <f>N17</f>
        <v>150.91060265625001</v>
      </c>
      <c r="O32" s="10">
        <f>O17</f>
        <v>148.05768294375</v>
      </c>
      <c r="P32" s="10">
        <f>P17</f>
        <v>161.29139542499999</v>
      </c>
      <c r="Q32" s="10">
        <f>Q17</f>
        <v>181.60882760000001</v>
      </c>
      <c r="R32" s="10">
        <f>R17</f>
        <v>120.004284575</v>
      </c>
      <c r="S32" s="10"/>
      <c r="T32" s="10"/>
      <c r="U32" s="10"/>
      <c r="V32" s="10">
        <f>V17</f>
        <v>132.32473469999999</v>
      </c>
      <c r="W32" s="10">
        <f>W17</f>
        <v>177.400995666</v>
      </c>
      <c r="X32" s="10">
        <f>X17</f>
        <v>148.85625959999999</v>
      </c>
      <c r="Y32" s="10">
        <f>Y17</f>
        <v>187.98347801</v>
      </c>
      <c r="Z32" s="10">
        <f>Z17</f>
        <v>209.22646990000001</v>
      </c>
      <c r="AA32" s="10">
        <f>AA17</f>
        <v>247.23646310000001</v>
      </c>
      <c r="AB32" s="10">
        <f>AB17</f>
        <v>267.50902929</v>
      </c>
      <c r="AC32" s="10">
        <f>AC17</f>
        <v>241.4532112</v>
      </c>
      <c r="AD32" s="10">
        <f>AD17</f>
        <v>197.06968939999999</v>
      </c>
      <c r="AE32" s="10">
        <f>AE17</f>
        <v>167.3192426</v>
      </c>
      <c r="AF32" s="10">
        <f>AF17</f>
        <v>191.4672942</v>
      </c>
      <c r="AG32" s="10">
        <f>AG17</f>
        <v>187.93724800000001</v>
      </c>
      <c r="AH32" s="10">
        <f>AH17</f>
        <v>190.56826359999999</v>
      </c>
      <c r="AI32" s="10">
        <f>AI17</f>
        <v>154.94494</v>
      </c>
      <c r="AJ32" s="10">
        <f>AJ17</f>
        <v>185.47083799999999</v>
      </c>
      <c r="AK32" s="10">
        <f>AK17</f>
        <v>159.35492450000001</v>
      </c>
      <c r="AP32" s="113">
        <v>0.85299999999999998</v>
      </c>
      <c r="AQ32" s="113">
        <v>0.14499999999999999</v>
      </c>
      <c r="AR32" s="113">
        <v>2.9000000000000001E-2</v>
      </c>
      <c r="AS32" s="114">
        <v>2.8000000000000001E-2</v>
      </c>
    </row>
    <row r="33" spans="1:45" x14ac:dyDescent="0.3">
      <c r="B33" s="20"/>
      <c r="C33" s="10">
        <f>C18</f>
        <v>123.80357113125001</v>
      </c>
      <c r="D33" s="10">
        <f>D18</f>
        <v>151.86118497187499</v>
      </c>
      <c r="E33" s="10">
        <f>E18</f>
        <v>144.06321750000001</v>
      </c>
      <c r="F33" s="10">
        <f>F18</f>
        <v>163.31283085375</v>
      </c>
      <c r="G33" s="10">
        <f>G18</f>
        <v>202.97738263749994</v>
      </c>
      <c r="H33" s="10">
        <f>H18</f>
        <v>192.75584437500001</v>
      </c>
      <c r="I33" s="10">
        <f>I18</f>
        <v>214.93969556249999</v>
      </c>
      <c r="J33" s="10">
        <f>J18</f>
        <v>206.27689062499999</v>
      </c>
      <c r="K33" s="10">
        <f>K18</f>
        <v>185.91671078750002</v>
      </c>
      <c r="L33" s="10">
        <f>L18</f>
        <v>198.30250249375001</v>
      </c>
      <c r="M33" s="10">
        <f>M18</f>
        <v>178.517036375</v>
      </c>
      <c r="N33" s="10">
        <f>N18</f>
        <v>154.49460265625001</v>
      </c>
      <c r="O33" s="10">
        <f>O18</f>
        <v>162.13168294375001</v>
      </c>
      <c r="P33" s="10">
        <f>P18</f>
        <v>163.31539542499999</v>
      </c>
      <c r="Q33" s="10">
        <f>Q18</f>
        <v>183.6428276</v>
      </c>
      <c r="R33" s="10">
        <f>R18</f>
        <v>122.03828457500001</v>
      </c>
      <c r="S33" s="10"/>
      <c r="T33" s="10"/>
      <c r="U33" s="10"/>
      <c r="V33" s="10">
        <f>V18</f>
        <v>118.07473469999999</v>
      </c>
      <c r="W33" s="10">
        <f>W18</f>
        <v>161.00666000000001</v>
      </c>
      <c r="X33" s="10">
        <f>X18</f>
        <v>134.20625960000001</v>
      </c>
      <c r="Y33" s="10">
        <f>Y18</f>
        <v>182.68478010000001</v>
      </c>
      <c r="Z33" s="10">
        <f>Z18</f>
        <v>204.76469900000001</v>
      </c>
      <c r="AA33" s="10">
        <f>AA18</f>
        <v>232.98646310000001</v>
      </c>
      <c r="AB33" s="10">
        <f>AB18</f>
        <v>253.34029290000001</v>
      </c>
      <c r="AC33" s="10">
        <f>AC18</f>
        <v>228.2032112</v>
      </c>
      <c r="AD33" s="10">
        <f>AD18</f>
        <v>184.81968939999999</v>
      </c>
      <c r="AE33" s="10">
        <f>AE18</f>
        <v>153.1892426</v>
      </c>
      <c r="AF33" s="10">
        <f>AF18</f>
        <v>177.2172942</v>
      </c>
      <c r="AG33" s="10">
        <f>AG18</f>
        <v>173.68724800000001</v>
      </c>
      <c r="AH33" s="10">
        <f>AH18</f>
        <v>176.31826359999999</v>
      </c>
      <c r="AI33" s="10">
        <f>AI18</f>
        <v>136.63744940000001</v>
      </c>
      <c r="AJ33" s="10">
        <f>AJ18</f>
        <v>169.32009837999999</v>
      </c>
      <c r="AK33" s="10">
        <f>AK18</f>
        <v>145.10492450000001</v>
      </c>
      <c r="AP33" s="111">
        <v>0.622</v>
      </c>
      <c r="AQ33" s="111">
        <v>7.6999999999999999E-2</v>
      </c>
      <c r="AR33" s="111">
        <v>6.7000000000000004E-2</v>
      </c>
      <c r="AS33" s="112">
        <v>3.3000000000000002E-2</v>
      </c>
    </row>
    <row r="34" spans="1:45" x14ac:dyDescent="0.3">
      <c r="B34" s="20"/>
      <c r="C34" s="10">
        <f>C19</f>
        <v>119.05571131249999</v>
      </c>
      <c r="D34" s="10">
        <f>D19</f>
        <v>146.79318497187501</v>
      </c>
      <c r="E34" s="10">
        <f>E19</f>
        <v>140.82632175000001</v>
      </c>
      <c r="F34" s="10">
        <f>F19</f>
        <v>159.26385375000001</v>
      </c>
      <c r="G34" s="10">
        <f>G19</f>
        <v>198.993826375</v>
      </c>
      <c r="H34" s="10">
        <f>H19</f>
        <v>188.575844375</v>
      </c>
      <c r="I34" s="10">
        <f>I19</f>
        <v>210.96955625000001</v>
      </c>
      <c r="J34" s="10">
        <f>J19</f>
        <v>202.26890624999999</v>
      </c>
      <c r="K34" s="10">
        <f>K19</f>
        <v>181.84871078750004</v>
      </c>
      <c r="L34" s="10">
        <f>L19</f>
        <v>191.23450249375</v>
      </c>
      <c r="M34" s="10">
        <f>M19</f>
        <v>174.12770363750002</v>
      </c>
      <c r="N34" s="10">
        <f>N19</f>
        <v>150.46002656249999</v>
      </c>
      <c r="O34" s="10">
        <f>O19</f>
        <v>160.02368294374998</v>
      </c>
      <c r="P34" s="10">
        <f>P19</f>
        <v>160.257395425</v>
      </c>
      <c r="Q34" s="10">
        <f>Q19</f>
        <v>179.57482760000002</v>
      </c>
      <c r="R34" s="10">
        <f>R19</f>
        <v>117.97028457499999</v>
      </c>
      <c r="S34" s="10"/>
      <c r="T34" s="10"/>
      <c r="U34" s="10"/>
      <c r="V34" s="10">
        <f>V19</f>
        <v>160.3847347</v>
      </c>
      <c r="W34" s="10">
        <f>W19</f>
        <v>209.55956660000001</v>
      </c>
      <c r="X34" s="10">
        <f>X19</f>
        <v>176.56259600000001</v>
      </c>
      <c r="Y34" s="10">
        <f>Y19</f>
        <v>202.99478010000001</v>
      </c>
      <c r="Z34" s="10">
        <f>Z19</f>
        <v>237.28646989999999</v>
      </c>
      <c r="AA34" s="10">
        <f>AA19</f>
        <v>275.29646309999998</v>
      </c>
      <c r="AB34" s="10">
        <f>AB19</f>
        <v>295.65029290000001</v>
      </c>
      <c r="AC34" s="10">
        <f>AC19</f>
        <v>270.5132112</v>
      </c>
      <c r="AD34" s="10">
        <f>AD19</f>
        <v>227.12968939999999</v>
      </c>
      <c r="AE34" s="10">
        <f>AE19</f>
        <v>195.4692426</v>
      </c>
      <c r="AF34" s="10">
        <f>AF19</f>
        <v>219.5272942</v>
      </c>
      <c r="AG34" s="10">
        <f>AG19</f>
        <v>215.8097248</v>
      </c>
      <c r="AH34" s="10">
        <f>AH19</f>
        <v>214.6282636</v>
      </c>
      <c r="AI34" s="10">
        <f>AI19</f>
        <v>178.44744940000001</v>
      </c>
      <c r="AJ34" s="10">
        <f>AJ19</f>
        <v>215.5309838</v>
      </c>
      <c r="AK34" s="10">
        <f>AK19</f>
        <v>187.41492450000001</v>
      </c>
      <c r="AP34" s="113">
        <v>0.88700000000000001</v>
      </c>
      <c r="AQ34" s="113">
        <v>0.14399999999999999</v>
      </c>
      <c r="AR34" s="113">
        <v>2.9000000000000001E-2</v>
      </c>
      <c r="AS34" s="114">
        <v>2.9000000000000001E-2</v>
      </c>
    </row>
    <row r="35" spans="1:45" x14ac:dyDescent="0.3">
      <c r="B35" s="20"/>
      <c r="C35" s="10">
        <f>C20</f>
        <v>123.19221131250001</v>
      </c>
      <c r="D35" s="10">
        <f>D20</f>
        <v>148.99184971874999</v>
      </c>
      <c r="E35" s="10">
        <f>E20</f>
        <v>143.98217500000001</v>
      </c>
      <c r="F35" s="10">
        <f>F20</f>
        <v>161.93730853749994</v>
      </c>
      <c r="G35" s="10">
        <f>G20</f>
        <v>199.863826375</v>
      </c>
      <c r="H35" s="10">
        <f>H20</f>
        <v>191.675844375</v>
      </c>
      <c r="I35" s="10">
        <f>I20</f>
        <v>212.8396955625</v>
      </c>
      <c r="J35" s="10">
        <f>J20</f>
        <v>204.32668906250001</v>
      </c>
      <c r="K35" s="10">
        <f>K20</f>
        <v>184.5257107875</v>
      </c>
      <c r="L35" s="10">
        <f>L20</f>
        <v>190.11502493750001</v>
      </c>
      <c r="M35" s="10">
        <f>M20</f>
        <v>176.047036375</v>
      </c>
      <c r="N35" s="10">
        <f>N20</f>
        <v>153.36026562500001</v>
      </c>
      <c r="O35" s="10">
        <f>O20</f>
        <v>162.70068294374994</v>
      </c>
      <c r="P35" s="10">
        <f>P20</f>
        <v>162.03439542500001</v>
      </c>
      <c r="Q35" s="10">
        <f>Q20</f>
        <v>182.25182759999998</v>
      </c>
      <c r="R35" s="10">
        <f>R20</f>
        <v>120.647284575</v>
      </c>
      <c r="S35" s="10"/>
      <c r="T35" s="10"/>
      <c r="U35" s="10"/>
      <c r="V35" s="10">
        <f>V20</f>
        <v>75.764734699999991</v>
      </c>
      <c r="W35" s="10">
        <f>W20</f>
        <v>118.39395666</v>
      </c>
      <c r="X35" s="10">
        <f>X20</f>
        <v>91.625960000000006</v>
      </c>
      <c r="Y35" s="10">
        <f>Y20</f>
        <v>140.37478010000001</v>
      </c>
      <c r="Z35" s="10">
        <f>Z20</f>
        <v>162.66646990000001</v>
      </c>
      <c r="AA35" s="10">
        <f>AA20</f>
        <v>190.67646310000001</v>
      </c>
      <c r="AB35" s="10">
        <f>AB20</f>
        <v>214.30292900000001</v>
      </c>
      <c r="AC35" s="10">
        <f>AC20</f>
        <v>182.09321120000001</v>
      </c>
      <c r="AD35" s="10">
        <f>AD20</f>
        <v>141.50968940000001</v>
      </c>
      <c r="AE35" s="10">
        <f>AE20</f>
        <v>110.8492426</v>
      </c>
      <c r="AF35" s="10">
        <f>AF20</f>
        <v>134.9072942</v>
      </c>
      <c r="AG35" s="10">
        <f>AG20</f>
        <v>136.37724800000001</v>
      </c>
      <c r="AH35" s="10">
        <f>AH20</f>
        <v>134.00826359999999</v>
      </c>
      <c r="AI35" s="10">
        <f>AI20</f>
        <v>93.874939999999995</v>
      </c>
      <c r="AJ35" s="10">
        <f>AJ20</f>
        <v>125.9109838</v>
      </c>
      <c r="AK35" s="10">
        <f>AK20</f>
        <v>102.79492450000001</v>
      </c>
      <c r="AP35" s="115">
        <v>0.76937500000000003</v>
      </c>
      <c r="AQ35" s="115">
        <v>0.110125</v>
      </c>
      <c r="AR35" s="115">
        <v>4.7625000000000001E-2</v>
      </c>
      <c r="AS35" s="115">
        <v>3.1E-2</v>
      </c>
    </row>
    <row r="36" spans="1:45" x14ac:dyDescent="0.3">
      <c r="B36" s="20"/>
      <c r="C36" s="10">
        <f>C21</f>
        <v>153.20697113125001</v>
      </c>
      <c r="D36" s="10">
        <f>D21</f>
        <v>180.74584971875001</v>
      </c>
      <c r="E36" s="10">
        <f>E21</f>
        <v>174.74032174999999</v>
      </c>
      <c r="F36" s="10">
        <f>F21</f>
        <v>192.73170853749997</v>
      </c>
      <c r="G36" s="10">
        <f>G21</f>
        <v>232.87826375</v>
      </c>
      <c r="H36" s="10">
        <f>H21</f>
        <v>225.544375</v>
      </c>
      <c r="I36" s="10">
        <f>I21</f>
        <v>243.59736955624999</v>
      </c>
      <c r="J36" s="10">
        <f>J21</f>
        <v>236.12108906250003</v>
      </c>
      <c r="K36" s="10">
        <f>K21</f>
        <v>215.93201107875001</v>
      </c>
      <c r="L36" s="10">
        <f>L21</f>
        <v>228.0590249375</v>
      </c>
      <c r="M36" s="10">
        <f>M21</f>
        <v>207.59910363750001</v>
      </c>
      <c r="N36" s="10">
        <f>N21</f>
        <v>183.10800265624999</v>
      </c>
      <c r="O36" s="10">
        <f>O21</f>
        <v>203.49508294374996</v>
      </c>
      <c r="P36" s="10">
        <f>P21</f>
        <v>203.718795425</v>
      </c>
      <c r="Q36" s="10">
        <f>Q21</f>
        <v>203.04622760000001</v>
      </c>
      <c r="R36" s="10">
        <f>R21</f>
        <v>161.44168457500001</v>
      </c>
      <c r="S36" s="10"/>
      <c r="T36" s="10"/>
      <c r="U36" s="10"/>
      <c r="V36" s="10">
        <f>V21</f>
        <v>94.005725600000005</v>
      </c>
      <c r="W36" s="10">
        <f>W21</f>
        <v>154.06976169999999</v>
      </c>
      <c r="X36" s="10">
        <f>X21</f>
        <v>141.825537</v>
      </c>
      <c r="Y36" s="10">
        <f>Y21</f>
        <v>250.98736488</v>
      </c>
      <c r="Z36" s="10">
        <f>Z21</f>
        <v>182.3429247</v>
      </c>
      <c r="AA36" s="10">
        <f>AA21</f>
        <v>185.7492637</v>
      </c>
      <c r="AB36" s="10">
        <f>AB21</f>
        <v>198.63685100000001</v>
      </c>
      <c r="AC36" s="10">
        <f>AC21</f>
        <v>190.26734189999999</v>
      </c>
      <c r="AD36" s="10">
        <f>AD21</f>
        <v>176.55265259999999</v>
      </c>
      <c r="AE36" s="10">
        <f>AE21</f>
        <v>154.7932577</v>
      </c>
      <c r="AF36" s="10">
        <f>AF21</f>
        <v>190.12015489999999</v>
      </c>
      <c r="AG36" s="10">
        <f>AG21</f>
        <v>143.11089749999999</v>
      </c>
      <c r="AH36" s="10">
        <f>AH21</f>
        <v>154.3067896</v>
      </c>
      <c r="AI36" s="10">
        <f>AI21</f>
        <v>128.97672255000001</v>
      </c>
      <c r="AJ36" s="10">
        <f>AJ21</f>
        <v>157.6369862</v>
      </c>
      <c r="AK36" s="10">
        <f>AK21</f>
        <v>114.2226746</v>
      </c>
      <c r="AP36" s="105"/>
      <c r="AQ36" s="105"/>
      <c r="AR36" s="105"/>
      <c r="AS36" s="105"/>
    </row>
    <row r="37" spans="1:45" x14ac:dyDescent="0.3">
      <c r="B37" s="20"/>
      <c r="C37" s="10">
        <f>C22</f>
        <v>90.021312499999993</v>
      </c>
      <c r="D37" s="10">
        <f>D22</f>
        <v>117.89784971875</v>
      </c>
      <c r="E37" s="10">
        <f>E22</f>
        <v>111.33232175000001</v>
      </c>
      <c r="F37" s="10">
        <f>F22</f>
        <v>129.85690853749998</v>
      </c>
      <c r="G37" s="10">
        <f>G22</f>
        <v>169.559826375</v>
      </c>
      <c r="H37" s="10">
        <f>H22</f>
        <v>159.60263584437499</v>
      </c>
      <c r="I37" s="10">
        <f>I22</f>
        <v>180.72256955624999</v>
      </c>
      <c r="J37" s="10">
        <f>J22</f>
        <v>173.24628906250004</v>
      </c>
      <c r="K37" s="10">
        <f>K22</f>
        <v>151.893107875</v>
      </c>
      <c r="L37" s="10">
        <f>L22</f>
        <v>158.31102493750001</v>
      </c>
      <c r="M37" s="10">
        <f>M22</f>
        <v>144.72430363750001</v>
      </c>
      <c r="N37" s="10">
        <f>N22</f>
        <v>120.02320265625001</v>
      </c>
      <c r="O37" s="10">
        <f>O22</f>
        <v>118.62028294375</v>
      </c>
      <c r="P37" s="10">
        <f>P22</f>
        <v>120.803995425</v>
      </c>
      <c r="Q37" s="10">
        <f>Q22</f>
        <v>140.17142760000002</v>
      </c>
      <c r="R37" s="10">
        <f>R22</f>
        <v>78.566884575000003</v>
      </c>
      <c r="S37" s="10"/>
      <c r="T37" s="10"/>
      <c r="U37" s="10"/>
      <c r="V37" s="10">
        <f>V22</f>
        <v>180.7026525</v>
      </c>
      <c r="W37" s="10">
        <f>W22</f>
        <v>198.338492</v>
      </c>
      <c r="X37" s="10">
        <f>X22</f>
        <v>85.5401205</v>
      </c>
      <c r="Y37" s="10">
        <f>Y22</f>
        <v>156.83354</v>
      </c>
      <c r="Z37" s="10">
        <f>Z22</f>
        <v>170.46523049999999</v>
      </c>
      <c r="AA37" s="10">
        <f>AA22</f>
        <v>169.33901349999999</v>
      </c>
      <c r="AB37" s="10">
        <f>AB22</f>
        <v>218.96626760000001</v>
      </c>
      <c r="AC37" s="10">
        <f>AC22</f>
        <v>203.08764790000001</v>
      </c>
      <c r="AD37" s="10">
        <f>AD22</f>
        <v>160.1795261</v>
      </c>
      <c r="AE37" s="10">
        <f>AE22</f>
        <v>135.51789890000001</v>
      </c>
      <c r="AF37" s="10">
        <f>AF22</f>
        <v>208.0590698</v>
      </c>
      <c r="AG37" s="10">
        <f>AG22</f>
        <v>156.57889549999999</v>
      </c>
      <c r="AH37" s="10">
        <f>AH22</f>
        <v>146.85105077</v>
      </c>
      <c r="AI37" s="10">
        <f>AI22</f>
        <v>134.673979</v>
      </c>
      <c r="AJ37" s="10">
        <f>AJ22</f>
        <v>166.99051</v>
      </c>
      <c r="AK37" s="10">
        <f>AK22</f>
        <v>120.0209505</v>
      </c>
      <c r="AP37" s="104" t="s">
        <v>108</v>
      </c>
      <c r="AQ37" s="105"/>
      <c r="AR37" s="105"/>
      <c r="AS37" s="105"/>
    </row>
    <row r="38" spans="1:45" x14ac:dyDescent="0.3">
      <c r="B38" s="20"/>
      <c r="C38" s="10">
        <f>C23</f>
        <v>122.18457113125001</v>
      </c>
      <c r="D38" s="10">
        <f>D23</f>
        <v>149.91849718750001</v>
      </c>
      <c r="E38" s="10">
        <f>E23</f>
        <v>143.23163217499999</v>
      </c>
      <c r="F38" s="10">
        <f>F23</f>
        <v>161.70930853749996</v>
      </c>
      <c r="G38" s="10">
        <f>G23</f>
        <v>201.35838263749994</v>
      </c>
      <c r="H38" s="10">
        <f>H23</f>
        <v>190.78758443749999</v>
      </c>
      <c r="I38" s="10">
        <f>I23</f>
        <v>212.57496955624998</v>
      </c>
      <c r="J38" s="10">
        <f>J23</f>
        <v>205.09868906250003</v>
      </c>
      <c r="K38" s="10">
        <f>K23</f>
        <v>182.29771078749999</v>
      </c>
      <c r="L38" s="10">
        <f>L23</f>
        <v>186.68350249375001</v>
      </c>
      <c r="M38" s="10">
        <f>M23</f>
        <v>174.03749999999999</v>
      </c>
      <c r="N38" s="10">
        <f>N23</f>
        <v>152.87560265625001</v>
      </c>
      <c r="O38" s="10">
        <f>O23</f>
        <v>161.47268294374999</v>
      </c>
      <c r="P38" s="10">
        <f>P23</f>
        <v>162.70639542499998</v>
      </c>
      <c r="Q38" s="10">
        <f>Q23</f>
        <v>182.0238276</v>
      </c>
      <c r="R38" s="10">
        <f>R23</f>
        <v>120.41928457500001</v>
      </c>
      <c r="S38" s="10"/>
      <c r="T38" s="10"/>
      <c r="U38" s="10"/>
      <c r="V38" s="10">
        <f>V23</f>
        <v>62.48356991</v>
      </c>
      <c r="W38" s="10">
        <f>W23</f>
        <v>146.20227800000001</v>
      </c>
      <c r="X38" s="10">
        <f>X23</f>
        <v>135.4873901</v>
      </c>
      <c r="Y38" s="10">
        <f>Y23</f>
        <v>236.97454999999999</v>
      </c>
      <c r="Z38" s="10">
        <f>Z23</f>
        <v>204.0389472</v>
      </c>
      <c r="AA38" s="10">
        <f>AA23</f>
        <v>166.28987749999999</v>
      </c>
      <c r="AB38" s="10">
        <f>AB23</f>
        <v>209.99301890000001</v>
      </c>
      <c r="AC38" s="10">
        <f>AC23</f>
        <v>191.10829570000001</v>
      </c>
      <c r="AD38" s="10">
        <f>AD23</f>
        <v>180.07488509999999</v>
      </c>
      <c r="AE38" s="10">
        <f>AE23</f>
        <v>157.1654083</v>
      </c>
      <c r="AF38" s="10">
        <f>AF23</f>
        <v>190.70440780000001</v>
      </c>
      <c r="AG38" s="10">
        <f>AG23</f>
        <v>149.30076800000001</v>
      </c>
      <c r="AH38" s="10">
        <f>AH23</f>
        <v>156.7133461</v>
      </c>
      <c r="AI38" s="10">
        <f>AI23</f>
        <v>131.0843022</v>
      </c>
      <c r="AJ38" s="10">
        <f>AJ23</f>
        <v>165.24456470000001</v>
      </c>
      <c r="AK38" s="10">
        <f>AK23</f>
        <v>107.5435093</v>
      </c>
      <c r="AP38" s="105" t="s">
        <v>115</v>
      </c>
      <c r="AQ38" s="105">
        <v>0.738375</v>
      </c>
      <c r="AR38" s="105"/>
      <c r="AS38" s="105"/>
    </row>
    <row r="39" spans="1:45" x14ac:dyDescent="0.3">
      <c r="B39" s="10" t="s">
        <v>34</v>
      </c>
      <c r="C39" s="116">
        <f t="shared" ref="C39:R39" si="0">AVERAGE(C29:C38)</f>
        <v>121.76845854937501</v>
      </c>
      <c r="D39" s="116">
        <f t="shared" si="0"/>
        <v>148.82699903499997</v>
      </c>
      <c r="E39" s="116">
        <f t="shared" si="0"/>
        <v>142.83555660249999</v>
      </c>
      <c r="F39" s="116">
        <f t="shared" si="0"/>
        <v>161.29840443662499</v>
      </c>
      <c r="G39" s="116">
        <f t="shared" si="0"/>
        <v>200.94441086124999</v>
      </c>
      <c r="H39" s="116">
        <f t="shared" si="0"/>
        <v>190.56680424818751</v>
      </c>
      <c r="I39" s="116">
        <f t="shared" si="0"/>
        <v>212.15893503225001</v>
      </c>
      <c r="J39" s="116">
        <f t="shared" si="0"/>
        <v>204.68713288375002</v>
      </c>
      <c r="K39" s="116">
        <f t="shared" si="0"/>
        <v>183.881143264125</v>
      </c>
      <c r="L39" s="116">
        <f t="shared" si="0"/>
        <v>197.26269717299999</v>
      </c>
      <c r="M39" s="116">
        <f t="shared" si="0"/>
        <v>176.16219835750002</v>
      </c>
      <c r="N39" s="116">
        <f t="shared" si="0"/>
        <v>152.46164255750003</v>
      </c>
      <c r="O39" s="116">
        <f t="shared" si="0"/>
        <v>162.058652349375</v>
      </c>
      <c r="P39" s="116">
        <f t="shared" si="0"/>
        <v>162.29113526350002</v>
      </c>
      <c r="Q39" s="116">
        <f t="shared" si="0"/>
        <v>181.60705035600003</v>
      </c>
      <c r="R39" s="116">
        <f t="shared" si="0"/>
        <v>120.06032316749997</v>
      </c>
      <c r="S39" s="10"/>
      <c r="T39" s="10"/>
      <c r="U39" s="10"/>
      <c r="V39" s="116">
        <f>AVERAGE(V29:V38)</f>
        <v>118.074188581</v>
      </c>
      <c r="W39" s="116">
        <f t="shared" ref="W39:AK39" si="1">AVERAGE(W29:W38)</f>
        <v>161.24459947860004</v>
      </c>
      <c r="X39" s="116">
        <f t="shared" si="1"/>
        <v>134.20652921000001</v>
      </c>
      <c r="Y39" s="116">
        <f t="shared" si="1"/>
        <v>182.66187442899999</v>
      </c>
      <c r="Z39" s="116">
        <f t="shared" si="1"/>
        <v>204.97306110999997</v>
      </c>
      <c r="AA39" s="116">
        <f t="shared" si="1"/>
        <v>232.98383599000005</v>
      </c>
      <c r="AB39" s="116">
        <f t="shared" si="1"/>
        <v>253.37297601899999</v>
      </c>
      <c r="AC39" s="116">
        <f t="shared" si="1"/>
        <v>228.20509208999997</v>
      </c>
      <c r="AD39" s="116">
        <f t="shared" si="1"/>
        <v>184.82441742999998</v>
      </c>
      <c r="AE39" s="116">
        <f t="shared" si="1"/>
        <v>153.15809339</v>
      </c>
      <c r="AF39" s="116">
        <f t="shared" si="1"/>
        <v>177.21674668</v>
      </c>
      <c r="AG39" s="116">
        <f t="shared" si="1"/>
        <v>173.68309414000001</v>
      </c>
      <c r="AH39" s="116">
        <f t="shared" si="1"/>
        <v>176.31823482700003</v>
      </c>
      <c r="AI39" s="116">
        <f t="shared" si="1"/>
        <v>136.13442152499999</v>
      </c>
      <c r="AJ39" s="116">
        <f t="shared" si="1"/>
        <v>168.22277014799997</v>
      </c>
      <c r="AK39" s="116">
        <f t="shared" si="1"/>
        <v>145.10440225000005</v>
      </c>
    </row>
    <row r="40" spans="1:45" x14ac:dyDescent="0.3">
      <c r="B40" s="10" t="s">
        <v>116</v>
      </c>
      <c r="C40" s="99">
        <v>0.24836</v>
      </c>
      <c r="D40" s="99">
        <v>0.22359000000000001</v>
      </c>
      <c r="E40" s="99">
        <v>0.26884999999999998</v>
      </c>
      <c r="F40" s="99">
        <v>0.48599999999999999</v>
      </c>
      <c r="G40" s="117">
        <v>0.25053999999999998</v>
      </c>
      <c r="H40" s="118">
        <v>0.24692</v>
      </c>
      <c r="I40" s="118">
        <v>0.22922999999999999</v>
      </c>
      <c r="J40" s="119">
        <v>0.25186999999999998</v>
      </c>
      <c r="K40" s="99">
        <v>0.24958</v>
      </c>
      <c r="L40" s="99">
        <v>0.23288</v>
      </c>
      <c r="M40" s="99">
        <v>0.24593999999999999</v>
      </c>
      <c r="N40" s="99">
        <v>0.24892</v>
      </c>
      <c r="O40" s="117">
        <v>0.18926999999999999</v>
      </c>
      <c r="P40" s="118">
        <v>0.26593</v>
      </c>
      <c r="Q40" s="118">
        <v>0.26541999999999999</v>
      </c>
      <c r="R40" s="119">
        <v>0.26452999999999999</v>
      </c>
      <c r="S40" s="10"/>
      <c r="T40" s="10"/>
      <c r="U40" s="10"/>
      <c r="V40" s="120">
        <v>0.14652999999999999</v>
      </c>
      <c r="W40" s="120">
        <v>0.1409</v>
      </c>
      <c r="X40" s="120">
        <v>0.2</v>
      </c>
      <c r="Y40" s="120">
        <v>0.14649000000000001</v>
      </c>
      <c r="Z40" s="121">
        <v>0.14357</v>
      </c>
      <c r="AA40" s="120">
        <v>0.16400999999999999</v>
      </c>
      <c r="AB40" s="120">
        <v>0.17782000000000001</v>
      </c>
      <c r="AC40" s="122">
        <v>0.16489000000000001</v>
      </c>
      <c r="AD40" s="120">
        <v>0.10008</v>
      </c>
      <c r="AE40" s="120">
        <v>0.13258</v>
      </c>
      <c r="AF40" s="120">
        <v>0.20000999999999999</v>
      </c>
      <c r="AG40" s="120">
        <v>0.18729000000000001</v>
      </c>
      <c r="AH40" s="123">
        <v>8.1629999999999994E-2</v>
      </c>
      <c r="AI40" s="124">
        <v>0.19103000000000001</v>
      </c>
      <c r="AJ40" s="124">
        <v>0.20191000000000001</v>
      </c>
      <c r="AK40" s="125">
        <v>0.15776000000000001</v>
      </c>
    </row>
    <row r="41" spans="1:45" x14ac:dyDescent="0.3">
      <c r="A41" s="10"/>
      <c r="B41" s="10" t="s">
        <v>30</v>
      </c>
      <c r="C41" s="10"/>
      <c r="D41" s="10"/>
      <c r="E41" s="10"/>
      <c r="F41" s="10"/>
      <c r="G41" s="10"/>
      <c r="H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45" x14ac:dyDescent="0.3">
      <c r="A42" s="2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45" ht="15.6" x14ac:dyDescent="0.3">
      <c r="A43" s="20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0"/>
      <c r="S43" s="10"/>
      <c r="T43" s="10"/>
      <c r="U43" s="10"/>
      <c r="V43" s="127"/>
      <c r="W43" s="127"/>
      <c r="X43" s="128"/>
      <c r="Y43" s="128"/>
      <c r="Z43" s="129"/>
      <c r="AA43" s="130"/>
      <c r="AB43" s="130"/>
      <c r="AC43" s="131"/>
      <c r="AD43" s="128"/>
      <c r="AE43" s="128"/>
      <c r="AF43" s="128"/>
      <c r="AG43" s="128"/>
      <c r="AH43" s="128"/>
      <c r="AI43" s="128"/>
      <c r="AJ43" s="128"/>
      <c r="AK43" s="128"/>
    </row>
    <row r="44" spans="1:45" x14ac:dyDescent="0.3">
      <c r="A44" s="20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45" x14ac:dyDescent="0.3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16"/>
      <c r="S45" s="10"/>
      <c r="T45" s="10"/>
      <c r="U45" s="10"/>
    </row>
    <row r="46" spans="1:45" x14ac:dyDescent="0.3">
      <c r="R46" s="10"/>
      <c r="S46" s="10"/>
      <c r="T46" s="132"/>
      <c r="U46" s="133"/>
    </row>
    <row r="47" spans="1:45" x14ac:dyDescent="0.3">
      <c r="R47" s="10"/>
      <c r="S47" s="10" t="s">
        <v>117</v>
      </c>
      <c r="T47" s="10"/>
      <c r="U47" s="10"/>
    </row>
    <row r="48" spans="1:45" x14ac:dyDescent="0.3">
      <c r="A48" s="10"/>
      <c r="B48" s="10"/>
      <c r="C48" s="55">
        <v>0</v>
      </c>
      <c r="D48" s="55">
        <v>50</v>
      </c>
      <c r="E48" s="55">
        <v>100</v>
      </c>
      <c r="F48" s="55">
        <v>200</v>
      </c>
      <c r="G48" s="10"/>
      <c r="H48" s="10"/>
      <c r="N48" s="10"/>
      <c r="O48" s="10"/>
      <c r="P48" s="10"/>
      <c r="Q48" s="10"/>
      <c r="R48" s="10"/>
      <c r="S48" s="10"/>
      <c r="T48" s="55">
        <v>0</v>
      </c>
      <c r="U48" s="55">
        <v>50</v>
      </c>
      <c r="V48" s="55">
        <v>100</v>
      </c>
      <c r="W48" s="55">
        <v>200</v>
      </c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3"/>
    </row>
    <row r="49" spans="1:37" x14ac:dyDescent="0.3">
      <c r="A49" s="10"/>
      <c r="B49" s="14" t="s">
        <v>17</v>
      </c>
      <c r="C49" s="56">
        <f>C39</f>
        <v>121.76845854937501</v>
      </c>
      <c r="D49" s="56">
        <f>D39</f>
        <v>148.82699903499997</v>
      </c>
      <c r="E49" s="56">
        <f>E39</f>
        <v>142.83555660249999</v>
      </c>
      <c r="F49" s="56">
        <f>F39</f>
        <v>161.29840443662499</v>
      </c>
      <c r="G49" s="10"/>
      <c r="H49" s="10"/>
      <c r="N49" s="10"/>
      <c r="O49" s="10"/>
      <c r="P49" s="10"/>
      <c r="Q49" s="10"/>
      <c r="R49" s="10"/>
      <c r="S49" s="14" t="s">
        <v>17</v>
      </c>
      <c r="T49" s="56">
        <f>V39</f>
        <v>118.074188581</v>
      </c>
      <c r="U49" s="56">
        <f>W39</f>
        <v>161.24459947860004</v>
      </c>
      <c r="V49" s="56">
        <f>X39</f>
        <v>134.20652921000001</v>
      </c>
      <c r="W49" s="56">
        <f>Y39</f>
        <v>182.66187442899999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x14ac:dyDescent="0.3">
      <c r="A50" s="10"/>
      <c r="B50" s="17" t="s">
        <v>18</v>
      </c>
      <c r="C50" s="135">
        <f>G39</f>
        <v>200.94441086124999</v>
      </c>
      <c r="D50" s="135">
        <f>H39</f>
        <v>190.56680424818751</v>
      </c>
      <c r="E50" s="135">
        <f>I39</f>
        <v>212.15893503225001</v>
      </c>
      <c r="F50" s="135">
        <f>J39</f>
        <v>204.68713288375002</v>
      </c>
      <c r="G50" s="10"/>
      <c r="H50" s="10"/>
      <c r="N50" s="10"/>
      <c r="O50" s="10"/>
      <c r="P50" s="10"/>
      <c r="Q50" s="10"/>
      <c r="R50" s="10"/>
      <c r="S50" s="17" t="s">
        <v>18</v>
      </c>
      <c r="T50" s="135">
        <f>Z39</f>
        <v>204.97306110999997</v>
      </c>
      <c r="U50" s="135">
        <f>AA39</f>
        <v>232.98383599000005</v>
      </c>
      <c r="V50" s="135">
        <f>AB39</f>
        <v>253.37297601899999</v>
      </c>
      <c r="W50" s="135">
        <f>AC39</f>
        <v>228.20509208999997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10"/>
      <c r="B51" s="14" t="s">
        <v>19</v>
      </c>
      <c r="C51" s="135">
        <f>K39</f>
        <v>183.881143264125</v>
      </c>
      <c r="D51" s="135">
        <f>L39</f>
        <v>197.26269717299999</v>
      </c>
      <c r="E51" s="135">
        <f>M39</f>
        <v>176.16219835750002</v>
      </c>
      <c r="F51" s="135">
        <f>N39</f>
        <v>152.46164255750003</v>
      </c>
      <c r="G51" s="10"/>
      <c r="H51" s="10"/>
      <c r="N51" s="10"/>
      <c r="O51" s="10"/>
      <c r="P51" s="10"/>
      <c r="Q51" s="10"/>
      <c r="R51" s="10"/>
      <c r="S51" s="14" t="s">
        <v>19</v>
      </c>
      <c r="T51" s="135">
        <f>AD39</f>
        <v>184.82441742999998</v>
      </c>
      <c r="U51" s="135">
        <f>AE39</f>
        <v>153.15809339</v>
      </c>
      <c r="V51" s="135">
        <f>AF39</f>
        <v>177.21674668</v>
      </c>
      <c r="W51" s="135">
        <f>AG39</f>
        <v>173.68309414000001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">
      <c r="A52" s="10"/>
      <c r="B52" s="14" t="s">
        <v>20</v>
      </c>
      <c r="C52" s="135">
        <f>O39</f>
        <v>162.058652349375</v>
      </c>
      <c r="D52" s="135">
        <f>P39</f>
        <v>162.29113526350002</v>
      </c>
      <c r="E52" s="135">
        <f>Q39</f>
        <v>181.60705035600003</v>
      </c>
      <c r="F52" s="135">
        <f>R39</f>
        <v>120.06032316749997</v>
      </c>
      <c r="G52" s="10"/>
      <c r="H52" s="10"/>
      <c r="N52" s="10"/>
      <c r="O52" s="10"/>
      <c r="P52" s="10"/>
      <c r="Q52" s="10"/>
      <c r="R52" s="10"/>
      <c r="S52" s="14" t="s">
        <v>20</v>
      </c>
      <c r="T52" s="135">
        <f>AH39</f>
        <v>176.31823482700003</v>
      </c>
      <c r="U52" s="135">
        <f>AI39</f>
        <v>136.13442152499999</v>
      </c>
      <c r="V52" s="135">
        <f>AJ39</f>
        <v>168.22277014799997</v>
      </c>
      <c r="W52" s="135">
        <f>AK39</f>
        <v>145.10440225000005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3">
      <c r="A53" s="10"/>
      <c r="B53" s="10"/>
      <c r="C53" s="136">
        <f>STDEV(C29:C38)</f>
        <v>15.677748111989763</v>
      </c>
      <c r="D53" s="136">
        <f>STDEV(D29:D38)</f>
        <v>15.744065510528246</v>
      </c>
      <c r="E53" s="136">
        <f>STDEV(E29:E38)</f>
        <v>15.704515362030294</v>
      </c>
      <c r="F53" s="136">
        <f>STDEV(F29:F38)</f>
        <v>15.591220741578109</v>
      </c>
      <c r="G53" s="10"/>
      <c r="H53" s="10"/>
      <c r="N53" s="10"/>
      <c r="O53" s="10"/>
      <c r="P53" s="10"/>
      <c r="Q53" s="10"/>
      <c r="R53" s="10"/>
      <c r="S53" s="10"/>
      <c r="T53" s="136">
        <f>STDEV(V29:V44)</f>
        <v>47.173651991369368</v>
      </c>
      <c r="U53" s="136">
        <f>STDEV(W29:W44)</f>
        <v>52.889071040834381</v>
      </c>
      <c r="V53" s="136">
        <f>STDEV(X29:X44)</f>
        <v>47.422602761457249</v>
      </c>
      <c r="W53" s="136">
        <f>STDEV(Y29:Y44)</f>
        <v>63.371005639005574</v>
      </c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x14ac:dyDescent="0.3">
      <c r="A54" s="10"/>
      <c r="B54" s="10"/>
      <c r="C54" s="136">
        <f>STDEV(G29:G38)</f>
        <v>15.691718240001215</v>
      </c>
      <c r="D54" s="136">
        <f>STDEV(H29:H38)</f>
        <v>16.404246848615891</v>
      </c>
      <c r="E54" s="136">
        <f>STDEV(I29:I38)</f>
        <v>15.592665086745656</v>
      </c>
      <c r="F54" s="136">
        <f>STDEV(J29:J38)</f>
        <v>15.563296671553164</v>
      </c>
      <c r="G54" s="10"/>
      <c r="H54" s="10"/>
      <c r="N54" s="10"/>
      <c r="O54" s="10"/>
      <c r="P54" s="10"/>
      <c r="Q54" s="10"/>
      <c r="R54" s="10"/>
      <c r="S54" s="10"/>
      <c r="T54" s="136">
        <f>STDEV(Z29:Z44)</f>
        <v>65.046759388908541</v>
      </c>
      <c r="U54" s="136">
        <f>STDEV(AA29:AA44)</f>
        <v>85.719589931362322</v>
      </c>
      <c r="V54" s="136">
        <f>STDEV(AB29:AB44)</f>
        <v>83.653847466793863</v>
      </c>
      <c r="W54" s="136">
        <f>STDEV(AC29:AC44)</f>
        <v>74.419766699196828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x14ac:dyDescent="0.3">
      <c r="A55" s="10"/>
      <c r="B55" s="10"/>
      <c r="C55" s="136">
        <f>STDEV(K29:K38)</f>
        <v>16.038142786273518</v>
      </c>
      <c r="D55" s="136">
        <f>STDEV(L29:L38)</f>
        <v>25.213142071180272</v>
      </c>
      <c r="E55" s="136">
        <f>STDEV(M29:M38)</f>
        <v>15.631533052644631</v>
      </c>
      <c r="F55" s="136">
        <f>STDEV(N29:N38)</f>
        <v>15.589559507433867</v>
      </c>
      <c r="G55" s="10"/>
      <c r="H55" s="10"/>
      <c r="N55" s="10"/>
      <c r="O55" s="10"/>
      <c r="P55" s="10"/>
      <c r="Q55" s="10"/>
      <c r="R55" s="10"/>
      <c r="S55" s="10"/>
      <c r="T55" s="136">
        <f>STDEV(AD29:AD44)</f>
        <v>57.886252498030863</v>
      </c>
      <c r="U55" s="136">
        <f>STDEV(AE29:AE44)</f>
        <v>49.06179151307817</v>
      </c>
      <c r="V55" s="136">
        <f>STDEV(AF29:AF44)</f>
        <v>57.88714019538989</v>
      </c>
      <c r="W55" s="136">
        <f>STDEV(AG29:AG44)</f>
        <v>56.614054423215379</v>
      </c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10"/>
      <c r="B56" s="10"/>
      <c r="C56" s="136">
        <f>STDEV(O29:O38)</f>
        <v>23.859832586086441</v>
      </c>
      <c r="D56" s="136">
        <f>STDEV(P29:P38)</f>
        <v>23.78606098524871</v>
      </c>
      <c r="E56" s="136">
        <f>STDEV(Q29:Q38)</f>
        <v>23.413763492059818</v>
      </c>
      <c r="F56" s="136">
        <f>STDEV(R29:R38)</f>
        <v>22.214708698328153</v>
      </c>
      <c r="G56" s="10"/>
      <c r="H56" s="10"/>
      <c r="N56" s="10"/>
      <c r="O56" s="10"/>
      <c r="P56" s="10"/>
      <c r="Q56" s="10"/>
      <c r="R56" s="10"/>
      <c r="S56" s="10"/>
      <c r="T56" s="136">
        <f>STDEV(AH29:AH44)</f>
        <v>58.009025243795236</v>
      </c>
      <c r="U56" s="136">
        <f>STDEV(AI29:AI44)</f>
        <v>44.149793284157788</v>
      </c>
      <c r="V56" s="136">
        <f>STDEV(AJ29:AJ44)</f>
        <v>52.711438175950555</v>
      </c>
      <c r="W56" s="136">
        <f>STDEV(AK29:AK44)</f>
        <v>52.979862406475895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x14ac:dyDescent="0.3">
      <c r="A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3">
      <c r="A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3">
      <c r="A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9DF1-5C0D-4562-8A57-D53EEC0CB92B}">
  <dimension ref="A1:AI25"/>
  <sheetViews>
    <sheetView topLeftCell="B1" zoomScale="68" zoomScaleNormal="68" workbookViewId="0">
      <selection activeCell="C8" sqref="C8:R8"/>
    </sheetView>
  </sheetViews>
  <sheetFormatPr defaultRowHeight="14.4" x14ac:dyDescent="0.3"/>
  <sheetData>
    <row r="1" spans="1:35" x14ac:dyDescent="0.3">
      <c r="B1" t="s">
        <v>185</v>
      </c>
      <c r="C1">
        <v>0.15458569999999999</v>
      </c>
      <c r="D1">
        <v>0.34374130000000003</v>
      </c>
      <c r="E1">
        <v>0.26549339999999999</v>
      </c>
      <c r="F1">
        <v>0.32619350000000003</v>
      </c>
      <c r="G1">
        <v>0.32724920000000002</v>
      </c>
      <c r="H1">
        <v>0.27235359999999997</v>
      </c>
      <c r="I1">
        <v>0.20595869999999999</v>
      </c>
      <c r="J1">
        <v>0.41442620000000002</v>
      </c>
      <c r="K1">
        <v>7.9115900000000003E-2</v>
      </c>
      <c r="L1">
        <v>0.18176529999999999</v>
      </c>
      <c r="M1">
        <v>0.28002460000000001</v>
      </c>
      <c r="N1">
        <v>0.20985229999999999</v>
      </c>
      <c r="O1">
        <v>0.27196090000000001</v>
      </c>
      <c r="P1">
        <v>0.32083650000000002</v>
      </c>
      <c r="Q1">
        <v>0.28429549999999998</v>
      </c>
      <c r="R1">
        <v>0.14409279999999999</v>
      </c>
      <c r="S1">
        <v>0</v>
      </c>
      <c r="T1">
        <v>0.2570847</v>
      </c>
      <c r="U1">
        <v>0.12198299999999999</v>
      </c>
      <c r="V1">
        <v>8.7446499999999996E-2</v>
      </c>
      <c r="W1">
        <v>0.27784370000000003</v>
      </c>
      <c r="X1">
        <v>7.8455200000000003E-2</v>
      </c>
      <c r="Y1">
        <v>0.25516260000000002</v>
      </c>
      <c r="Z1">
        <v>0.14001230000000001</v>
      </c>
      <c r="AA1">
        <v>0.27346920000000002</v>
      </c>
      <c r="AB1">
        <v>0.2073844</v>
      </c>
      <c r="AC1">
        <v>0.20859369999999999</v>
      </c>
      <c r="AD1">
        <v>0.2257217</v>
      </c>
      <c r="AE1">
        <v>0.3483349</v>
      </c>
      <c r="AF1">
        <v>0.2202877</v>
      </c>
      <c r="AG1">
        <v>0.23466190000000001</v>
      </c>
      <c r="AH1">
        <v>0.31192259999999999</v>
      </c>
      <c r="AI1">
        <v>0.41603659999999998</v>
      </c>
    </row>
    <row r="2" spans="1:35" x14ac:dyDescent="0.3">
      <c r="C2">
        <v>0.16466030000000001</v>
      </c>
      <c r="D2">
        <v>0.29759669999999999</v>
      </c>
      <c r="E2">
        <v>0.38490839999999998</v>
      </c>
      <c r="F2">
        <v>0.2358276</v>
      </c>
      <c r="G2">
        <v>0.2422164</v>
      </c>
      <c r="H2">
        <v>0.31026100000000001</v>
      </c>
      <c r="I2">
        <v>0.33412540000000002</v>
      </c>
      <c r="J2">
        <v>0.36043989999999998</v>
      </c>
      <c r="K2">
        <v>0.24419579999999999</v>
      </c>
      <c r="L2">
        <v>9.7500699999999996E-2</v>
      </c>
      <c r="M2">
        <v>0.19071750000000001</v>
      </c>
      <c r="N2">
        <v>0.273285</v>
      </c>
      <c r="O2">
        <v>0.1075376</v>
      </c>
      <c r="P2">
        <v>0.2818676</v>
      </c>
      <c r="Q2">
        <v>0.20971600000000001</v>
      </c>
      <c r="R2">
        <v>0.13425390000000001</v>
      </c>
      <c r="S2">
        <v>0</v>
      </c>
      <c r="T2">
        <v>0.1893311</v>
      </c>
      <c r="U2">
        <v>0.19892460000000001</v>
      </c>
      <c r="V2">
        <v>0.12324880000000001</v>
      </c>
      <c r="W2">
        <v>0.1634263</v>
      </c>
      <c r="X2">
        <v>4.7363000000000002E-2</v>
      </c>
      <c r="Y2">
        <v>7.2826100000000005E-2</v>
      </c>
      <c r="Z2">
        <v>0.2797693</v>
      </c>
      <c r="AA2">
        <v>0.1204407</v>
      </c>
      <c r="AB2">
        <v>0.14913380000000001</v>
      </c>
      <c r="AC2">
        <v>0.22008469999999999</v>
      </c>
      <c r="AD2">
        <v>0.43060330000000002</v>
      </c>
      <c r="AE2">
        <v>0.27704109999999998</v>
      </c>
      <c r="AF2">
        <v>0.1989522</v>
      </c>
      <c r="AG2">
        <v>0.15707960000000001</v>
      </c>
      <c r="AH2">
        <v>0.19193750000000001</v>
      </c>
      <c r="AI2">
        <v>0.26956020000000003</v>
      </c>
    </row>
    <row r="3" spans="1:35" x14ac:dyDescent="0.3">
      <c r="C3">
        <v>0.1766114</v>
      </c>
      <c r="D3">
        <v>0.2913094</v>
      </c>
      <c r="E3">
        <v>0.24464520000000001</v>
      </c>
      <c r="F3">
        <v>0.20724239999999999</v>
      </c>
      <c r="G3">
        <v>0.18005470000000001</v>
      </c>
      <c r="H3">
        <v>0.28744769999999997</v>
      </c>
      <c r="I3">
        <v>0.31530150000000001</v>
      </c>
      <c r="J3">
        <v>0.49329830000000002</v>
      </c>
      <c r="K3">
        <v>0.17863989999999999</v>
      </c>
      <c r="L3">
        <v>0.29841109999999998</v>
      </c>
      <c r="M3">
        <v>0.21296789999999999</v>
      </c>
      <c r="N3">
        <v>0.1143984</v>
      </c>
      <c r="O3">
        <v>0.37349070000000001</v>
      </c>
      <c r="P3">
        <v>0.19831399999999999</v>
      </c>
      <c r="Q3">
        <v>0.17476330000000001</v>
      </c>
      <c r="R3">
        <v>0.15358640000000001</v>
      </c>
      <c r="S3">
        <v>0</v>
      </c>
      <c r="T3">
        <v>0.1721191</v>
      </c>
      <c r="U3">
        <v>0.1620867</v>
      </c>
      <c r="V3">
        <v>0.2128842</v>
      </c>
      <c r="W3">
        <v>9.5332E-2</v>
      </c>
      <c r="X3">
        <v>6.9465700000000005E-2</v>
      </c>
      <c r="Y3">
        <v>0.1180964</v>
      </c>
      <c r="Z3">
        <v>0.2276089</v>
      </c>
      <c r="AA3">
        <v>0.17062430000000001</v>
      </c>
      <c r="AB3">
        <v>0.14913380000000001</v>
      </c>
      <c r="AC3">
        <v>0.21611920000000001</v>
      </c>
      <c r="AD3">
        <v>0.2755861</v>
      </c>
      <c r="AE3">
        <v>0.39401399999999998</v>
      </c>
      <c r="AF3">
        <v>0.1905221</v>
      </c>
      <c r="AG3">
        <v>0.15146960000000001</v>
      </c>
      <c r="AH3">
        <v>0.17500180000000001</v>
      </c>
      <c r="AI3">
        <v>0.22626299999999999</v>
      </c>
    </row>
    <row r="4" spans="1:35" x14ac:dyDescent="0.3">
      <c r="C4">
        <v>0.17044110000000001</v>
      </c>
      <c r="D4">
        <v>0.30756099999999997</v>
      </c>
      <c r="E4">
        <v>0.31591140000000001</v>
      </c>
      <c r="F4">
        <v>0.24650859999999999</v>
      </c>
      <c r="G4">
        <v>0.23828840000000001</v>
      </c>
      <c r="H4">
        <v>0.27568949999999998</v>
      </c>
      <c r="I4">
        <v>0.3279667</v>
      </c>
      <c r="J4">
        <v>0.39730969999999999</v>
      </c>
      <c r="K4">
        <v>0.16236310000000001</v>
      </c>
      <c r="L4">
        <v>0.17174900000000001</v>
      </c>
      <c r="M4">
        <v>0.2162229</v>
      </c>
      <c r="N4">
        <v>0.19228329999999999</v>
      </c>
      <c r="O4">
        <v>0.23276549999999999</v>
      </c>
      <c r="P4">
        <v>0.24102460000000001</v>
      </c>
      <c r="Q4">
        <v>0.20457359999999999</v>
      </c>
      <c r="R4">
        <v>0.15443509999999999</v>
      </c>
      <c r="S4">
        <v>0</v>
      </c>
      <c r="T4">
        <v>0.18618889999999999</v>
      </c>
      <c r="U4">
        <v>0.1870568</v>
      </c>
      <c r="V4">
        <v>0.1409087</v>
      </c>
      <c r="W4">
        <v>0.17841180000000001</v>
      </c>
      <c r="X4">
        <v>0.1017097</v>
      </c>
      <c r="Y4">
        <v>0.1277595</v>
      </c>
      <c r="Z4">
        <v>0.21519350000000001</v>
      </c>
      <c r="AA4">
        <v>0.21306339999999999</v>
      </c>
      <c r="AB4">
        <v>0.17460870000000001</v>
      </c>
      <c r="AC4">
        <v>0.2122551</v>
      </c>
      <c r="AD4">
        <v>0.31120399999999998</v>
      </c>
      <c r="AE4">
        <v>0.3241078</v>
      </c>
      <c r="AF4">
        <v>0.18953329999999999</v>
      </c>
      <c r="AG4">
        <v>0.1722677</v>
      </c>
      <c r="AH4">
        <v>0.21417159999999999</v>
      </c>
      <c r="AI4">
        <v>0.28173730000000002</v>
      </c>
    </row>
    <row r="5" spans="1:35" x14ac:dyDescent="0.3">
      <c r="C5">
        <v>0.18590680000000001</v>
      </c>
      <c r="D5">
        <v>0.29759669999999999</v>
      </c>
      <c r="E5">
        <v>0.3685987</v>
      </c>
      <c r="F5">
        <v>0.21677080000000001</v>
      </c>
      <c r="G5">
        <v>0.20363329999999999</v>
      </c>
      <c r="H5">
        <v>0.23269580000000001</v>
      </c>
      <c r="I5">
        <v>0.45648119999999998</v>
      </c>
      <c r="J5">
        <v>0.32107449999999998</v>
      </c>
      <c r="K5">
        <v>0.14750079999999999</v>
      </c>
      <c r="L5">
        <v>0.1093189</v>
      </c>
      <c r="M5">
        <v>0.1811816</v>
      </c>
      <c r="N5">
        <v>0.17159759999999999</v>
      </c>
      <c r="O5">
        <v>0.17807300000000001</v>
      </c>
      <c r="P5">
        <v>0.16308049999999999</v>
      </c>
      <c r="Q5">
        <v>0.14951970000000001</v>
      </c>
      <c r="R5">
        <v>0.18580730000000001</v>
      </c>
      <c r="S5">
        <v>0</v>
      </c>
      <c r="T5">
        <v>0.12622069999999999</v>
      </c>
      <c r="U5">
        <v>0.26523279999999999</v>
      </c>
      <c r="V5">
        <v>0.1400554</v>
      </c>
      <c r="W5">
        <v>0.17704510000000001</v>
      </c>
      <c r="X5">
        <v>0.21155470000000001</v>
      </c>
      <c r="Y5">
        <v>6.4952999999999997E-2</v>
      </c>
      <c r="Z5">
        <v>0.2133834</v>
      </c>
      <c r="AA5">
        <v>0.28771940000000001</v>
      </c>
      <c r="AB5">
        <v>0.1927827</v>
      </c>
      <c r="AC5">
        <v>0.20422270000000001</v>
      </c>
      <c r="AD5">
        <v>0.31290499999999999</v>
      </c>
      <c r="AE5">
        <v>0.27704109999999998</v>
      </c>
      <c r="AF5">
        <v>0.14837120000000001</v>
      </c>
      <c r="AG5">
        <v>0.14585960000000001</v>
      </c>
      <c r="AH5">
        <v>0.17782439999999999</v>
      </c>
      <c r="AI5">
        <v>0.21508949999999999</v>
      </c>
    </row>
    <row r="7" spans="1:35" x14ac:dyDescent="0.3">
      <c r="C7" s="150">
        <v>0.75306566500000005</v>
      </c>
      <c r="D7" s="150">
        <v>0.47715585399999999</v>
      </c>
      <c r="E7" s="150">
        <v>0.613132911</v>
      </c>
      <c r="F7" s="150">
        <v>0.41979825900000001</v>
      </c>
      <c r="G7" s="150">
        <v>0.46652492099999998</v>
      </c>
      <c r="H7" s="150">
        <v>0.87668117099999998</v>
      </c>
      <c r="I7" s="150">
        <v>0.424990111</v>
      </c>
      <c r="J7" s="150">
        <v>0.81289557000000001</v>
      </c>
      <c r="K7" s="150">
        <v>0.61016613900000005</v>
      </c>
      <c r="L7" s="150">
        <v>0.33845925599999999</v>
      </c>
      <c r="M7" s="150">
        <v>0.62920292700000002</v>
      </c>
      <c r="N7" s="150">
        <v>1.1014141609999999</v>
      </c>
      <c r="O7" s="150">
        <v>0.86481408199999998</v>
      </c>
      <c r="P7" s="150">
        <v>0.99337420899999995</v>
      </c>
      <c r="Q7" s="150">
        <v>0.51498219899999997</v>
      </c>
      <c r="R7" s="150">
        <v>0.93107199399999996</v>
      </c>
      <c r="S7" s="14"/>
      <c r="T7" s="150">
        <v>0.34859572799999999</v>
      </c>
      <c r="U7" s="150">
        <v>0.135729826</v>
      </c>
      <c r="V7" s="150">
        <v>0.17850079099999999</v>
      </c>
      <c r="W7" s="150">
        <v>0.14685522200000001</v>
      </c>
      <c r="X7" s="150">
        <v>0.31670292700000002</v>
      </c>
      <c r="Y7" s="150">
        <v>0.50805973100000001</v>
      </c>
      <c r="Z7" s="150">
        <v>0.21088805399999999</v>
      </c>
      <c r="AA7" s="150">
        <v>0.29890229400000001</v>
      </c>
      <c r="AB7" s="150">
        <v>0.27492088599999998</v>
      </c>
      <c r="AC7" s="150">
        <v>0.50435126600000002</v>
      </c>
      <c r="AD7" s="150">
        <v>0.34834849699999998</v>
      </c>
      <c r="AE7" s="150">
        <v>0.487292326</v>
      </c>
      <c r="AF7" s="150">
        <v>0.59310719899999997</v>
      </c>
      <c r="AG7" s="150">
        <v>0.53476067999999999</v>
      </c>
      <c r="AH7" s="150">
        <v>0.35428204099999999</v>
      </c>
      <c r="AI7" s="150">
        <v>0.71598101300000005</v>
      </c>
    </row>
    <row r="8" spans="1:35" x14ac:dyDescent="0.3">
      <c r="B8" s="137" t="s">
        <v>118</v>
      </c>
      <c r="C8" s="5" t="s">
        <v>0</v>
      </c>
      <c r="D8" s="5" t="s">
        <v>1</v>
      </c>
      <c r="E8" s="5" t="s">
        <v>2</v>
      </c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S8" s="137" t="s">
        <v>119</v>
      </c>
      <c r="T8" s="5" t="s">
        <v>0</v>
      </c>
      <c r="U8" s="5" t="s">
        <v>1</v>
      </c>
      <c r="V8" s="5" t="s">
        <v>2</v>
      </c>
      <c r="W8" s="5" t="s">
        <v>3</v>
      </c>
      <c r="X8" s="6" t="s">
        <v>4</v>
      </c>
      <c r="Y8" s="6" t="s">
        <v>5</v>
      </c>
      <c r="Z8" s="6" t="s">
        <v>6</v>
      </c>
      <c r="AA8" s="6" t="s">
        <v>7</v>
      </c>
      <c r="AB8" s="7" t="s">
        <v>8</v>
      </c>
      <c r="AC8" s="7" t="s">
        <v>9</v>
      </c>
      <c r="AD8" s="7" t="s">
        <v>10</v>
      </c>
      <c r="AE8" s="7" t="s">
        <v>11</v>
      </c>
      <c r="AF8" s="8" t="s">
        <v>12</v>
      </c>
      <c r="AG8" s="8" t="s">
        <v>13</v>
      </c>
      <c r="AH8" s="8" t="s">
        <v>14</v>
      </c>
      <c r="AI8" s="8" t="s">
        <v>15</v>
      </c>
    </row>
    <row r="9" spans="1:35" x14ac:dyDescent="0.3">
      <c r="B9">
        <v>1</v>
      </c>
      <c r="C9" s="138">
        <v>1.5458574709999999</v>
      </c>
      <c r="D9" s="138">
        <v>3.437412541</v>
      </c>
      <c r="E9" s="138">
        <v>2.6549338339999999</v>
      </c>
      <c r="F9" s="138">
        <v>3.2619354839999999</v>
      </c>
      <c r="G9" s="138">
        <v>3.2724919090000002</v>
      </c>
      <c r="H9" s="138">
        <v>2.723535912</v>
      </c>
      <c r="I9" s="138">
        <v>2.0595869869999999</v>
      </c>
      <c r="J9" s="138">
        <v>4.1442622949999999</v>
      </c>
      <c r="K9" s="138">
        <v>0.79115892399999999</v>
      </c>
      <c r="L9" s="138">
        <v>1.817652893</v>
      </c>
      <c r="M9" s="138">
        <v>2.8002461539999999</v>
      </c>
      <c r="N9" s="138">
        <v>2.0985228889999998</v>
      </c>
      <c r="O9" s="138">
        <v>2.7196088020000002</v>
      </c>
      <c r="P9" s="138">
        <v>3.208364574</v>
      </c>
      <c r="Q9" s="138">
        <v>2.8429547959999999</v>
      </c>
      <c r="R9" s="138">
        <v>1.440928121</v>
      </c>
      <c r="S9" s="138"/>
      <c r="T9" s="138">
        <v>2.5708474579999998</v>
      </c>
      <c r="U9" s="138">
        <v>1.219829584</v>
      </c>
      <c r="V9" s="138">
        <v>0.87446540900000003</v>
      </c>
      <c r="W9" s="138">
        <v>2.778437383</v>
      </c>
      <c r="X9" s="138">
        <v>0.78455172399999995</v>
      </c>
      <c r="Y9" s="138">
        <v>2.5516261679999999</v>
      </c>
      <c r="Z9" s="138">
        <v>1.4001230769999999</v>
      </c>
      <c r="AA9" s="138">
        <v>2.734691824</v>
      </c>
      <c r="AB9" s="138">
        <v>2.0738441970000001</v>
      </c>
      <c r="AC9" s="138">
        <v>2.085937167</v>
      </c>
      <c r="AD9" s="138">
        <v>2.25721668</v>
      </c>
      <c r="AE9" s="138">
        <v>3.4833488369999999</v>
      </c>
      <c r="AF9" s="138">
        <v>2.2028766399999999</v>
      </c>
      <c r="AG9" s="138">
        <v>2.346618834</v>
      </c>
      <c r="AH9" s="138">
        <v>3.1192258060000002</v>
      </c>
      <c r="AI9" s="138">
        <v>4.1603657140000001</v>
      </c>
    </row>
    <row r="10" spans="1:35" x14ac:dyDescent="0.3">
      <c r="B10">
        <v>2</v>
      </c>
      <c r="C10" s="139">
        <v>1.646602758</v>
      </c>
      <c r="D10" s="139">
        <v>2.9759668389999998</v>
      </c>
      <c r="E10" s="139">
        <v>3.8490838709999999</v>
      </c>
      <c r="F10" s="139">
        <v>2.358275618</v>
      </c>
      <c r="G10" s="139">
        <v>2.4221642819999998</v>
      </c>
      <c r="H10" s="139">
        <v>3.102610265</v>
      </c>
      <c r="I10" s="139">
        <v>3.341254218</v>
      </c>
      <c r="J10" s="139">
        <v>3.6043990269999999</v>
      </c>
      <c r="K10" s="139">
        <v>2.4419578610000001</v>
      </c>
      <c r="L10" s="139">
        <v>0.97500657400000001</v>
      </c>
      <c r="M10" s="139">
        <v>1.9071748529999999</v>
      </c>
      <c r="N10" s="139">
        <v>2.7328502810000002</v>
      </c>
      <c r="O10" s="139">
        <v>1.0753756430000001</v>
      </c>
      <c r="P10" s="139">
        <v>2.818675958</v>
      </c>
      <c r="Q10" s="139">
        <v>2.0971598660000002</v>
      </c>
      <c r="R10" s="139">
        <v>1.342538502</v>
      </c>
      <c r="S10" s="139"/>
      <c r="T10" s="139">
        <v>1.893310638</v>
      </c>
      <c r="U10" s="139">
        <v>1.989245902</v>
      </c>
      <c r="V10" s="139">
        <v>1.232487535</v>
      </c>
      <c r="W10" s="139">
        <v>1.6342626259999999</v>
      </c>
      <c r="X10" s="139">
        <v>0.47362997699999998</v>
      </c>
      <c r="Y10" s="139">
        <v>0.72826082700000005</v>
      </c>
      <c r="Z10" s="139">
        <v>2.7976928490000001</v>
      </c>
      <c r="AA10" s="139">
        <v>1.2044069479999999</v>
      </c>
      <c r="AB10" s="139">
        <v>1.4913381290000001</v>
      </c>
      <c r="AC10" s="139">
        <v>2.200847059</v>
      </c>
      <c r="AD10" s="139">
        <v>4.3060326470000003</v>
      </c>
      <c r="AE10" s="139">
        <v>2.7704109589999999</v>
      </c>
      <c r="AF10" s="139">
        <v>1.989522301</v>
      </c>
      <c r="AG10" s="139">
        <v>1.570796117</v>
      </c>
      <c r="AH10" s="139">
        <v>1.9193747379999999</v>
      </c>
      <c r="AI10" s="139">
        <v>2.6956022100000001</v>
      </c>
    </row>
    <row r="11" spans="1:35" x14ac:dyDescent="0.3">
      <c r="B11">
        <v>3</v>
      </c>
      <c r="C11" s="139">
        <v>1.7661142480000001</v>
      </c>
      <c r="D11" s="139">
        <v>2.9130943010000001</v>
      </c>
      <c r="E11" s="139">
        <v>2.4464516129999998</v>
      </c>
      <c r="F11" s="139">
        <v>2.0724240279999999</v>
      </c>
      <c r="G11" s="139">
        <v>1.8005469000000001</v>
      </c>
      <c r="H11" s="139">
        <v>2.8744771569999998</v>
      </c>
      <c r="I11" s="139">
        <v>3.1530145429999998</v>
      </c>
      <c r="J11" s="139">
        <v>4.9329829680000001</v>
      </c>
      <c r="K11" s="139">
        <v>1.7863987029999999</v>
      </c>
      <c r="L11" s="139">
        <v>2.9841110300000002</v>
      </c>
      <c r="M11" s="139">
        <v>2.1296785850000002</v>
      </c>
      <c r="N11" s="139">
        <v>1.143983838</v>
      </c>
      <c r="O11" s="139">
        <v>3.734906804</v>
      </c>
      <c r="P11" s="139">
        <v>1.9831398710000001</v>
      </c>
      <c r="Q11" s="139">
        <v>1.7476332210000001</v>
      </c>
      <c r="R11" s="139">
        <v>1.535864047</v>
      </c>
      <c r="S11" s="139"/>
      <c r="T11" s="139">
        <v>1.721191489</v>
      </c>
      <c r="U11" s="139">
        <v>1.620867031</v>
      </c>
      <c r="V11" s="139">
        <v>2.1288421049999999</v>
      </c>
      <c r="W11" s="139">
        <v>0.95331986499999999</v>
      </c>
      <c r="X11" s="139">
        <v>0.69465729899999995</v>
      </c>
      <c r="Y11" s="139">
        <v>1.1809635039999999</v>
      </c>
      <c r="Z11" s="139">
        <v>2.2760890969999998</v>
      </c>
      <c r="AA11" s="139">
        <v>1.7062431760000001</v>
      </c>
      <c r="AB11" s="139">
        <v>1.4913381290000001</v>
      </c>
      <c r="AC11" s="139">
        <v>2.1611921569999999</v>
      </c>
      <c r="AD11" s="139">
        <v>2.755860894</v>
      </c>
      <c r="AE11" s="139">
        <v>3.9401400299999998</v>
      </c>
      <c r="AF11" s="139">
        <v>1.9052205090000001</v>
      </c>
      <c r="AG11" s="139">
        <v>1.514696255</v>
      </c>
      <c r="AH11" s="139">
        <v>1.750018144</v>
      </c>
      <c r="AI11" s="139">
        <v>2.2626298340000002</v>
      </c>
    </row>
    <row r="12" spans="1:35" x14ac:dyDescent="0.3">
      <c r="B12">
        <v>4</v>
      </c>
      <c r="C12" s="139">
        <v>1.7044105270000001</v>
      </c>
      <c r="D12" s="139">
        <v>3.0756101299999998</v>
      </c>
      <c r="E12" s="139">
        <v>3.1591141039999999</v>
      </c>
      <c r="F12" s="139">
        <v>2.4650857560000001</v>
      </c>
      <c r="G12" s="139">
        <v>2.3828839739999998</v>
      </c>
      <c r="H12" s="139">
        <v>2.7568952580000001</v>
      </c>
      <c r="I12" s="139">
        <v>3.2796669619999999</v>
      </c>
      <c r="J12" s="139">
        <v>3.9730972040000001</v>
      </c>
      <c r="K12" s="139">
        <v>1.623630898</v>
      </c>
      <c r="L12" s="139">
        <v>1.7174899210000001</v>
      </c>
      <c r="M12" s="139">
        <v>2.162228925</v>
      </c>
      <c r="N12" s="139">
        <v>1.9228331910000001</v>
      </c>
      <c r="O12" s="139">
        <v>2.3276552019999999</v>
      </c>
      <c r="P12" s="139">
        <v>2.4102464449999998</v>
      </c>
      <c r="Q12" s="139">
        <v>2.0457362990000001</v>
      </c>
      <c r="R12" s="139">
        <v>1.544350989</v>
      </c>
      <c r="S12" s="139"/>
      <c r="T12" s="139">
        <v>1.8618891689999999</v>
      </c>
      <c r="U12" s="139">
        <v>1.8705675960000001</v>
      </c>
      <c r="V12" s="139">
        <v>1.409087266</v>
      </c>
      <c r="W12" s="139">
        <v>1.784117763</v>
      </c>
      <c r="X12" s="139">
        <v>1.0170965569999999</v>
      </c>
      <c r="Y12" s="139">
        <v>1.277595107</v>
      </c>
      <c r="Z12" s="139">
        <v>2.1519346380000002</v>
      </c>
      <c r="AA12" s="139">
        <v>2.1306340810000002</v>
      </c>
      <c r="AB12" s="139">
        <v>1.7460869489999999</v>
      </c>
      <c r="AC12" s="139">
        <v>2.1225509580000002</v>
      </c>
      <c r="AD12" s="139">
        <v>3.1120401530000001</v>
      </c>
      <c r="AE12" s="139">
        <v>3.2410776960000001</v>
      </c>
      <c r="AF12" s="139">
        <v>1.895332749</v>
      </c>
      <c r="AG12" s="139">
        <v>1.7226769</v>
      </c>
      <c r="AH12" s="139">
        <v>2.1417157329999998</v>
      </c>
      <c r="AI12" s="139">
        <v>2.8173731970000002</v>
      </c>
    </row>
    <row r="13" spans="1:35" x14ac:dyDescent="0.3">
      <c r="B13">
        <v>5</v>
      </c>
      <c r="C13" s="139">
        <v>1.85906763</v>
      </c>
      <c r="D13" s="139">
        <v>2.9759668389999998</v>
      </c>
      <c r="E13" s="139">
        <v>3.6859870969999999</v>
      </c>
      <c r="F13" s="139">
        <v>2.1677078920000001</v>
      </c>
      <c r="G13" s="139">
        <v>2.0363328030000001</v>
      </c>
      <c r="H13" s="139">
        <v>2.3269576989999998</v>
      </c>
      <c r="I13" s="139">
        <v>4.5648121000000002</v>
      </c>
      <c r="J13" s="139">
        <v>3.210744526</v>
      </c>
      <c r="K13" s="139">
        <v>1.475008104</v>
      </c>
      <c r="L13" s="139">
        <v>1.0931891890000001</v>
      </c>
      <c r="M13" s="139">
        <v>1.8118161100000001</v>
      </c>
      <c r="N13" s="139">
        <v>1.7159757579999999</v>
      </c>
      <c r="O13" s="139">
        <v>1.7807295599999999</v>
      </c>
      <c r="P13" s="139">
        <v>1.6308053760000001</v>
      </c>
      <c r="Q13" s="139">
        <v>1.4951973119999999</v>
      </c>
      <c r="R13" s="139">
        <v>1.8580732870000001</v>
      </c>
      <c r="S13" s="139"/>
      <c r="T13" s="139">
        <v>1.2622070919999999</v>
      </c>
      <c r="U13" s="139">
        <v>2.6523278690000001</v>
      </c>
      <c r="V13" s="139">
        <v>1.4005540169999999</v>
      </c>
      <c r="W13" s="139">
        <v>1.7704511780000001</v>
      </c>
      <c r="X13" s="139">
        <v>2.1155472290000001</v>
      </c>
      <c r="Y13" s="139">
        <v>0.64952992700000001</v>
      </c>
      <c r="Z13" s="139">
        <v>2.1338335289999999</v>
      </c>
      <c r="AA13" s="139">
        <v>2.8771943759999998</v>
      </c>
      <c r="AB13" s="139">
        <v>1.9278273379999999</v>
      </c>
      <c r="AC13" s="139">
        <v>2.042227451</v>
      </c>
      <c r="AD13" s="139">
        <v>3.1290503900000002</v>
      </c>
      <c r="AE13" s="139">
        <v>2.7704109589999999</v>
      </c>
      <c r="AF13" s="139">
        <v>1.4837115460000001</v>
      </c>
      <c r="AG13" s="139">
        <v>1.458596394</v>
      </c>
      <c r="AH13" s="139">
        <v>1.7782442430000001</v>
      </c>
      <c r="AI13" s="139">
        <v>2.1508950279999999</v>
      </c>
    </row>
    <row r="14" spans="1:35" x14ac:dyDescent="0.3">
      <c r="B14" s="140" t="s">
        <v>34</v>
      </c>
      <c r="C14" s="140">
        <f>AVERAGE(C9:C13)</f>
        <v>1.7044105267999998</v>
      </c>
      <c r="D14" s="140">
        <f t="shared" ref="D14:AI14" si="0">AVERAGE(D9:D13)</f>
        <v>3.0756101299999998</v>
      </c>
      <c r="E14" s="140">
        <f t="shared" si="0"/>
        <v>3.1591141037999999</v>
      </c>
      <c r="F14" s="140">
        <f t="shared" si="0"/>
        <v>2.4650857555999997</v>
      </c>
      <c r="G14" s="140">
        <f t="shared" si="0"/>
        <v>2.3828839736000003</v>
      </c>
      <c r="H14" s="140">
        <f t="shared" si="0"/>
        <v>2.7568952581999997</v>
      </c>
      <c r="I14" s="140">
        <f t="shared" si="0"/>
        <v>3.2796669620000003</v>
      </c>
      <c r="J14" s="140">
        <f t="shared" si="0"/>
        <v>3.9730972039999997</v>
      </c>
      <c r="K14" s="140">
        <f t="shared" si="0"/>
        <v>1.623630898</v>
      </c>
      <c r="L14" s="140">
        <f t="shared" si="0"/>
        <v>1.7174899213999999</v>
      </c>
      <c r="M14" s="140">
        <f t="shared" si="0"/>
        <v>2.1622289254</v>
      </c>
      <c r="N14" s="140">
        <f t="shared" si="0"/>
        <v>1.9228331914000001</v>
      </c>
      <c r="O14" s="140">
        <f t="shared" si="0"/>
        <v>2.3276552021999999</v>
      </c>
      <c r="P14" s="140">
        <f t="shared" si="0"/>
        <v>2.4102464447999998</v>
      </c>
      <c r="Q14" s="140">
        <f t="shared" si="0"/>
        <v>2.0457362988000001</v>
      </c>
      <c r="R14" s="140">
        <f t="shared" si="0"/>
        <v>1.5443509891999998</v>
      </c>
      <c r="S14" s="140" t="s">
        <v>34</v>
      </c>
      <c r="T14" s="140">
        <f t="shared" si="0"/>
        <v>1.8618891692000001</v>
      </c>
      <c r="U14" s="140">
        <f t="shared" si="0"/>
        <v>1.8705675963999997</v>
      </c>
      <c r="V14" s="140">
        <f t="shared" si="0"/>
        <v>1.4090872664</v>
      </c>
      <c r="W14" s="140">
        <f t="shared" si="0"/>
        <v>1.784117763</v>
      </c>
      <c r="X14" s="140">
        <f t="shared" si="0"/>
        <v>1.0170965571999999</v>
      </c>
      <c r="Y14" s="140">
        <f t="shared" si="0"/>
        <v>1.2775951066</v>
      </c>
      <c r="Z14" s="140">
        <f t="shared" si="0"/>
        <v>2.1519346380000002</v>
      </c>
      <c r="AA14" s="140">
        <f t="shared" si="0"/>
        <v>2.1306340810000002</v>
      </c>
      <c r="AB14" s="140">
        <f t="shared" si="0"/>
        <v>1.7460869483999999</v>
      </c>
      <c r="AC14" s="140">
        <f t="shared" si="0"/>
        <v>2.1225509584000002</v>
      </c>
      <c r="AD14" s="140">
        <f t="shared" si="0"/>
        <v>3.1120401528000001</v>
      </c>
      <c r="AE14" s="140">
        <f t="shared" si="0"/>
        <v>3.2410776962000001</v>
      </c>
      <c r="AF14" s="140">
        <f t="shared" si="0"/>
        <v>1.8953327490000003</v>
      </c>
      <c r="AG14" s="140">
        <f t="shared" si="0"/>
        <v>1.7226769000000002</v>
      </c>
      <c r="AH14" s="140">
        <f t="shared" si="0"/>
        <v>2.1417157328000003</v>
      </c>
      <c r="AI14" s="140">
        <f t="shared" si="0"/>
        <v>2.8173731965999997</v>
      </c>
    </row>
    <row r="15" spans="1:35" x14ac:dyDescent="0.3">
      <c r="A15" s="97"/>
      <c r="B15" s="68" t="s">
        <v>16</v>
      </c>
      <c r="C15" s="68">
        <f>STDEV(C9:C13)</f>
        <v>0.11854005485203616</v>
      </c>
      <c r="D15" s="68">
        <f t="shared" ref="D15:AI15" si="1">STDEV(D9:D13)</f>
        <v>0.21045780465665295</v>
      </c>
      <c r="E15" s="68">
        <f t="shared" si="1"/>
        <v>0.61557676224464697</v>
      </c>
      <c r="F15" s="68">
        <f t="shared" si="1"/>
        <v>0.47143258299209745</v>
      </c>
      <c r="G15" s="68">
        <f t="shared" si="1"/>
        <v>0.55949964309369471</v>
      </c>
      <c r="H15" s="68">
        <f t="shared" si="1"/>
        <v>0.2825347410681926</v>
      </c>
      <c r="I15" s="68">
        <f t="shared" si="1"/>
        <v>0.88882323839743171</v>
      </c>
      <c r="J15" s="68">
        <f t="shared" si="1"/>
        <v>0.64571629212909654</v>
      </c>
      <c r="K15" s="68">
        <f t="shared" si="1"/>
        <v>0.59398036564964518</v>
      </c>
      <c r="L15" s="68">
        <f t="shared" si="1"/>
        <v>0.7992800790824709</v>
      </c>
      <c r="M15" s="68">
        <f t="shared" si="1"/>
        <v>0.3859945691635322</v>
      </c>
      <c r="N15" s="68">
        <f t="shared" si="1"/>
        <v>0.57801186586679698</v>
      </c>
      <c r="O15" s="68">
        <f t="shared" si="1"/>
        <v>1.0001645424192556</v>
      </c>
      <c r="P15" s="68">
        <f t="shared" si="1"/>
        <v>0.6312201716766026</v>
      </c>
      <c r="Q15" s="68">
        <f t="shared" si="1"/>
        <v>0.50748407278504859</v>
      </c>
      <c r="R15" s="68">
        <f t="shared" si="1"/>
        <v>0.19359640878731893</v>
      </c>
      <c r="S15" s="68" t="s">
        <v>16</v>
      </c>
      <c r="T15" s="68">
        <f t="shared" si="1"/>
        <v>0.46984667575932032</v>
      </c>
      <c r="U15" s="68">
        <f t="shared" si="1"/>
        <v>0.52703035898776718</v>
      </c>
      <c r="V15" s="68">
        <f t="shared" si="1"/>
        <v>0.45692664607511435</v>
      </c>
      <c r="W15" s="68">
        <f t="shared" si="1"/>
        <v>0.65221545360199262</v>
      </c>
      <c r="X15" s="68">
        <f t="shared" si="1"/>
        <v>0.64420376761719123</v>
      </c>
      <c r="Y15" s="68">
        <f t="shared" si="1"/>
        <v>0.76300832770728799</v>
      </c>
      <c r="Z15" s="68">
        <f t="shared" si="1"/>
        <v>0.49949130877418424</v>
      </c>
      <c r="AA15" s="68">
        <f t="shared" si="1"/>
        <v>0.70004327957292356</v>
      </c>
      <c r="AB15" s="68">
        <f t="shared" si="1"/>
        <v>0.25992705957306184</v>
      </c>
      <c r="AC15" s="68">
        <f t="shared" si="1"/>
        <v>6.2080305170260155E-2</v>
      </c>
      <c r="AD15" s="68">
        <f t="shared" si="1"/>
        <v>0.75556175432996597</v>
      </c>
      <c r="AE15" s="68">
        <f t="shared" si="1"/>
        <v>0.49760370959615408</v>
      </c>
      <c r="AF15" s="68">
        <f t="shared" si="1"/>
        <v>0.26123968838710016</v>
      </c>
      <c r="AG15" s="68">
        <f t="shared" si="1"/>
        <v>0.36241059986987989</v>
      </c>
      <c r="AH15" s="68">
        <f t="shared" si="1"/>
        <v>0.56800087723200055</v>
      </c>
      <c r="AI15" s="68">
        <f t="shared" si="1"/>
        <v>0.80162185950407727</v>
      </c>
    </row>
    <row r="16" spans="1:35" x14ac:dyDescent="0.3">
      <c r="A16" s="97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</row>
    <row r="17" spans="4:26" x14ac:dyDescent="0.3">
      <c r="D17" s="100"/>
      <c r="E17" s="101">
        <v>0</v>
      </c>
      <c r="F17" s="101">
        <v>50</v>
      </c>
      <c r="G17" s="101">
        <v>100</v>
      </c>
      <c r="H17" s="101">
        <v>200</v>
      </c>
      <c r="V17" s="102"/>
      <c r="W17" s="103">
        <v>0</v>
      </c>
      <c r="X17" s="103">
        <v>50</v>
      </c>
      <c r="Y17" s="103">
        <v>100</v>
      </c>
      <c r="Z17" s="103">
        <v>200</v>
      </c>
    </row>
    <row r="18" spans="4:26" x14ac:dyDescent="0.3">
      <c r="D18" s="14" t="s">
        <v>17</v>
      </c>
      <c r="E18" s="10">
        <f>C14</f>
        <v>1.7044105267999998</v>
      </c>
      <c r="F18" s="10">
        <f t="shared" ref="F18:H18" si="2">D14</f>
        <v>3.0756101299999998</v>
      </c>
      <c r="G18" s="10">
        <f t="shared" si="2"/>
        <v>3.1591141037999999</v>
      </c>
      <c r="H18" s="10">
        <f t="shared" si="2"/>
        <v>2.4650857555999997</v>
      </c>
      <c r="V18" s="14" t="s">
        <v>17</v>
      </c>
      <c r="W18" s="10">
        <f>T14</f>
        <v>1.8618891692000001</v>
      </c>
      <c r="X18" s="10">
        <f t="shared" ref="X18:Z18" si="3">U14</f>
        <v>1.8705675963999997</v>
      </c>
      <c r="Y18" s="10">
        <f t="shared" si="3"/>
        <v>1.4090872664</v>
      </c>
      <c r="Z18" s="10">
        <f t="shared" si="3"/>
        <v>1.784117763</v>
      </c>
    </row>
    <row r="19" spans="4:26" x14ac:dyDescent="0.3">
      <c r="D19" s="17" t="s">
        <v>18</v>
      </c>
      <c r="E19" s="10">
        <f>G14</f>
        <v>2.3828839736000003</v>
      </c>
      <c r="F19" s="10">
        <f t="shared" ref="F19:H19" si="4">H14</f>
        <v>2.7568952581999997</v>
      </c>
      <c r="G19" s="10">
        <f t="shared" si="4"/>
        <v>3.2796669620000003</v>
      </c>
      <c r="H19" s="10">
        <f t="shared" si="4"/>
        <v>3.9730972039999997</v>
      </c>
      <c r="V19" s="17" t="s">
        <v>18</v>
      </c>
      <c r="W19" s="10">
        <f>X14</f>
        <v>1.0170965571999999</v>
      </c>
      <c r="X19" s="10">
        <f t="shared" ref="X19:Z19" si="5">Y14</f>
        <v>1.2775951066</v>
      </c>
      <c r="Y19" s="10">
        <f t="shared" si="5"/>
        <v>2.1519346380000002</v>
      </c>
      <c r="Z19" s="10">
        <f t="shared" si="5"/>
        <v>2.1306340810000002</v>
      </c>
    </row>
    <row r="20" spans="4:26" x14ac:dyDescent="0.3">
      <c r="D20" s="14" t="s">
        <v>19</v>
      </c>
      <c r="E20" s="10">
        <f>K14</f>
        <v>1.623630898</v>
      </c>
      <c r="F20" s="10">
        <f t="shared" ref="F20:H20" si="6">L14</f>
        <v>1.7174899213999999</v>
      </c>
      <c r="G20" s="10">
        <f t="shared" si="6"/>
        <v>2.1622289254</v>
      </c>
      <c r="H20" s="10">
        <f t="shared" si="6"/>
        <v>1.9228331914000001</v>
      </c>
      <c r="V20" s="14" t="s">
        <v>19</v>
      </c>
      <c r="W20" s="10">
        <f>AB14</f>
        <v>1.7460869483999999</v>
      </c>
      <c r="X20" s="10">
        <f t="shared" ref="X20:Z20" si="7">AC14</f>
        <v>2.1225509584000002</v>
      </c>
      <c r="Y20" s="10">
        <f t="shared" si="7"/>
        <v>3.1120401528000001</v>
      </c>
      <c r="Z20" s="10">
        <f t="shared" si="7"/>
        <v>3.2410776962000001</v>
      </c>
    </row>
    <row r="21" spans="4:26" x14ac:dyDescent="0.3">
      <c r="D21" s="14" t="s">
        <v>20</v>
      </c>
      <c r="E21" s="10">
        <f>O14</f>
        <v>2.3276552021999999</v>
      </c>
      <c r="F21" s="10">
        <f t="shared" ref="F21:H21" si="8">P14</f>
        <v>2.4102464447999998</v>
      </c>
      <c r="G21" s="10">
        <f t="shared" si="8"/>
        <v>2.0457362988000001</v>
      </c>
      <c r="H21" s="10">
        <f t="shared" si="8"/>
        <v>1.5443509891999998</v>
      </c>
      <c r="V21" s="14" t="s">
        <v>20</v>
      </c>
      <c r="W21" s="10">
        <f>AF14</f>
        <v>1.8953327490000003</v>
      </c>
      <c r="X21" s="10">
        <f t="shared" ref="X21:Z21" si="9">AG14</f>
        <v>1.7226769000000002</v>
      </c>
      <c r="Y21" s="10">
        <f t="shared" si="9"/>
        <v>2.1417157328000003</v>
      </c>
      <c r="Z21" s="10">
        <f t="shared" si="9"/>
        <v>2.8173731965999997</v>
      </c>
    </row>
    <row r="22" spans="4:26" x14ac:dyDescent="0.3">
      <c r="D22" s="10"/>
      <c r="E22" s="98">
        <f>C15</f>
        <v>0.11854005485203616</v>
      </c>
      <c r="F22" s="98">
        <f t="shared" ref="F22:H22" si="10">D15</f>
        <v>0.21045780465665295</v>
      </c>
      <c r="G22" s="98">
        <f t="shared" si="10"/>
        <v>0.61557676224464697</v>
      </c>
      <c r="H22" s="98">
        <f t="shared" si="10"/>
        <v>0.47143258299209745</v>
      </c>
      <c r="V22" s="10"/>
      <c r="W22" s="98">
        <f>T15</f>
        <v>0.46984667575932032</v>
      </c>
      <c r="X22" s="98">
        <f t="shared" ref="X22:Z22" si="11">U15</f>
        <v>0.52703035898776718</v>
      </c>
      <c r="Y22" s="98">
        <f t="shared" si="11"/>
        <v>0.45692664607511435</v>
      </c>
      <c r="Z22" s="98">
        <f t="shared" si="11"/>
        <v>0.65221545360199262</v>
      </c>
    </row>
    <row r="23" spans="4:26" x14ac:dyDescent="0.3">
      <c r="D23" s="10"/>
      <c r="E23" s="98">
        <f>G15</f>
        <v>0.55949964309369471</v>
      </c>
      <c r="F23" s="98">
        <f t="shared" ref="F23:H23" si="12">H15</f>
        <v>0.2825347410681926</v>
      </c>
      <c r="G23" s="98">
        <f t="shared" si="12"/>
        <v>0.88882323839743171</v>
      </c>
      <c r="H23" s="98">
        <f t="shared" si="12"/>
        <v>0.64571629212909654</v>
      </c>
      <c r="V23" s="10"/>
      <c r="W23" s="98">
        <f>X15</f>
        <v>0.64420376761719123</v>
      </c>
      <c r="X23" s="98">
        <f t="shared" ref="X23:Z23" si="13">Y15</f>
        <v>0.76300832770728799</v>
      </c>
      <c r="Y23" s="98">
        <f t="shared" si="13"/>
        <v>0.49949130877418424</v>
      </c>
      <c r="Z23" s="98">
        <f t="shared" si="13"/>
        <v>0.70004327957292356</v>
      </c>
    </row>
    <row r="24" spans="4:26" x14ac:dyDescent="0.3">
      <c r="D24" s="10"/>
      <c r="E24" s="98">
        <f>K15</f>
        <v>0.59398036564964518</v>
      </c>
      <c r="F24" s="98">
        <f t="shared" ref="F24:H24" si="14">L15</f>
        <v>0.7992800790824709</v>
      </c>
      <c r="G24" s="98">
        <f t="shared" si="14"/>
        <v>0.3859945691635322</v>
      </c>
      <c r="H24" s="98">
        <f t="shared" si="14"/>
        <v>0.57801186586679698</v>
      </c>
      <c r="V24" s="10"/>
      <c r="W24" s="98">
        <f>AB15</f>
        <v>0.25992705957306184</v>
      </c>
      <c r="X24" s="98">
        <f t="shared" ref="X24:Z24" si="15">AC15</f>
        <v>6.2080305170260155E-2</v>
      </c>
      <c r="Y24" s="98">
        <f t="shared" si="15"/>
        <v>0.75556175432996597</v>
      </c>
      <c r="Z24" s="98">
        <f t="shared" si="15"/>
        <v>0.49760370959615408</v>
      </c>
    </row>
    <row r="25" spans="4:26" x14ac:dyDescent="0.3">
      <c r="D25" s="10"/>
      <c r="E25" s="98">
        <f>O15</f>
        <v>1.0001645424192556</v>
      </c>
      <c r="F25" s="98">
        <f t="shared" ref="F25:H25" si="16">P15</f>
        <v>0.6312201716766026</v>
      </c>
      <c r="G25" s="98">
        <f t="shared" si="16"/>
        <v>0.50748407278504859</v>
      </c>
      <c r="H25" s="98">
        <f t="shared" si="16"/>
        <v>0.19359640878731893</v>
      </c>
      <c r="V25" s="10"/>
      <c r="W25" s="98">
        <f>AF15</f>
        <v>0.26123968838710016</v>
      </c>
      <c r="X25" s="98">
        <f t="shared" ref="X25:Z25" si="17">AG15</f>
        <v>0.36241059986987989</v>
      </c>
      <c r="Y25" s="98">
        <f t="shared" si="17"/>
        <v>0.56800087723200055</v>
      </c>
      <c r="Z25" s="98">
        <f t="shared" si="17"/>
        <v>0.80162185950407727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fig 1 length and DW shoot root</vt:lpstr>
      <vt:lpstr>Fig 2 germinat SVI</vt:lpstr>
      <vt:lpstr>fig 2 chl a b</vt:lpstr>
      <vt:lpstr>Tab 1 RWC</vt:lpstr>
      <vt:lpstr>fig  4 Evans bl + TBARS</vt:lpstr>
      <vt:lpstr>Tab2 TPC </vt:lpstr>
      <vt:lpstr>fig  5-6 CAT</vt:lpstr>
      <vt:lpstr>fig 5-6 SOD</vt:lpstr>
      <vt:lpstr>fig 5-6 POD</vt:lpstr>
      <vt:lpstr>fog 5-6 GST</vt:lpstr>
      <vt:lpstr>Fig 7 am acid</vt:lpstr>
      <vt:lpstr>fig 8 lipids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Rusiecka</dc:creator>
  <cp:lastModifiedBy>Olga Rusiecka</cp:lastModifiedBy>
  <dcterms:created xsi:type="dcterms:W3CDTF">2015-06-05T18:17:20Z</dcterms:created>
  <dcterms:modified xsi:type="dcterms:W3CDTF">2026-06-02T15:32:09Z</dcterms:modified>
</cp:coreProperties>
</file>