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omments3.xml" ContentType="application/vnd.openxmlformats-officedocument.spreadsheetml.comment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ables/table2.xml" ContentType="application/vnd.openxmlformats-officedocument.spreadsheetml.table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AEH Ecohydrology\MAEH Thesis\Thesis Writing\Results\Biolog\Selected for results\"/>
    </mc:Choice>
  </mc:AlternateContent>
  <xr:revisionPtr revIDLastSave="0" documentId="13_ncr:1_{11CE5422-49B1-49BC-817B-76726ED4D953}" xr6:coauthVersionLast="47" xr6:coauthVersionMax="47" xr10:uidLastSave="{00000000-0000-0000-0000-000000000000}"/>
  <bookViews>
    <workbookView xWindow="-108" yWindow="-108" windowWidth="23256" windowHeight="12456" firstSheet="10" activeTab="10" xr2:uid="{136CEE46-446F-4753-824D-6F27A11999A8}"/>
  </bookViews>
  <sheets>
    <sheet name="control" sheetId="1" r:id="rId1"/>
    <sheet name="paracetamol" sheetId="2" r:id="rId2"/>
    <sheet name="P + B" sheetId="3" r:id="rId3"/>
    <sheet name="B" sheetId="4" r:id="rId4"/>
    <sheet name="Summary" sheetId="9" r:id="rId5"/>
    <sheet name="AWDC 168" sheetId="10" r:id="rId6"/>
    <sheet name="Biodi. ix 168" sheetId="11" r:id="rId7"/>
    <sheet name="AWDC 216" sheetId="12" r:id="rId8"/>
    <sheet name="Biod.ix 216" sheetId="14" r:id="rId9"/>
    <sheet name="Normality 216" sheetId="16" r:id="rId10"/>
    <sheet name="ANOVA Ix 216" sheetId="15" r:id="rId11"/>
    <sheet name="ANOVA total AWCD 216" sheetId="17" r:id="rId12"/>
    <sheet name=" ANOVAA C Sources 216" sheetId="19" r:id="rId13"/>
  </sheets>
  <definedNames>
    <definedName name="_xlnm._FilterDatabase" localSheetId="5" hidden="1">'AWDC 168'!$A$37:$I$37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2" l="1"/>
  <c r="C43" i="12"/>
  <c r="C41" i="12"/>
  <c r="U51" i="12"/>
  <c r="T51" i="12"/>
  <c r="R51" i="12"/>
  <c r="R67" i="10" l="1"/>
  <c r="S67" i="10"/>
  <c r="T67" i="10"/>
  <c r="U67" i="10"/>
  <c r="R68" i="10"/>
  <c r="S68" i="10"/>
  <c r="T68" i="10"/>
  <c r="U68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49" i="10"/>
  <c r="C50" i="10"/>
  <c r="C48" i="10"/>
  <c r="C47" i="10"/>
  <c r="C46" i="10"/>
  <c r="C45" i="10"/>
  <c r="C44" i="10"/>
  <c r="C43" i="10"/>
  <c r="C42" i="10"/>
  <c r="C41" i="10"/>
  <c r="C40" i="10"/>
  <c r="C39" i="10"/>
  <c r="C38" i="10"/>
  <c r="AR10" i="14"/>
  <c r="AR9" i="14"/>
  <c r="A42" i="14"/>
  <c r="B42" i="14"/>
  <c r="C42" i="14"/>
  <c r="D42" i="14"/>
  <c r="E42" i="14"/>
  <c r="F42" i="14"/>
  <c r="G42" i="14"/>
  <c r="H42" i="14"/>
  <c r="I42" i="14"/>
  <c r="J42" i="14"/>
  <c r="K42" i="14"/>
  <c r="L42" i="14"/>
  <c r="M42" i="14"/>
  <c r="A43" i="14"/>
  <c r="B43" i="14"/>
  <c r="C43" i="14"/>
  <c r="D43" i="14"/>
  <c r="E43" i="14"/>
  <c r="F43" i="14"/>
  <c r="G43" i="14"/>
  <c r="H43" i="14"/>
  <c r="I43" i="14"/>
  <c r="J43" i="14"/>
  <c r="K43" i="14"/>
  <c r="L43" i="14"/>
  <c r="M43" i="14"/>
  <c r="A44" i="14"/>
  <c r="B44" i="14"/>
  <c r="C44" i="14"/>
  <c r="D44" i="14"/>
  <c r="E44" i="14"/>
  <c r="F44" i="14"/>
  <c r="G44" i="14"/>
  <c r="H44" i="14"/>
  <c r="I44" i="14"/>
  <c r="J44" i="14"/>
  <c r="K44" i="14"/>
  <c r="L44" i="14"/>
  <c r="M44" i="14"/>
  <c r="A45" i="14"/>
  <c r="B45" i="14"/>
  <c r="C45" i="14"/>
  <c r="D45" i="14"/>
  <c r="E45" i="14"/>
  <c r="F45" i="14"/>
  <c r="G45" i="14"/>
  <c r="H45" i="14"/>
  <c r="I45" i="14"/>
  <c r="J45" i="14"/>
  <c r="K45" i="14"/>
  <c r="L45" i="14"/>
  <c r="M45" i="14"/>
  <c r="A46" i="14"/>
  <c r="B46" i="14"/>
  <c r="C46" i="14"/>
  <c r="D46" i="14"/>
  <c r="E46" i="14"/>
  <c r="F46" i="14"/>
  <c r="G46" i="14"/>
  <c r="H46" i="14"/>
  <c r="I46" i="14"/>
  <c r="J46" i="14"/>
  <c r="K46" i="14"/>
  <c r="L46" i="14"/>
  <c r="M46" i="14"/>
  <c r="A47" i="14"/>
  <c r="B47" i="14"/>
  <c r="C47" i="14"/>
  <c r="D47" i="14"/>
  <c r="E47" i="14"/>
  <c r="F47" i="14"/>
  <c r="G47" i="14"/>
  <c r="H47" i="14"/>
  <c r="I47" i="14"/>
  <c r="J47" i="14"/>
  <c r="K47" i="14"/>
  <c r="L47" i="14"/>
  <c r="M47" i="14"/>
  <c r="A48" i="14"/>
  <c r="B48" i="14"/>
  <c r="C48" i="14"/>
  <c r="D48" i="14"/>
  <c r="E48" i="14"/>
  <c r="F48" i="14"/>
  <c r="G48" i="14"/>
  <c r="H48" i="14"/>
  <c r="I48" i="14"/>
  <c r="J48" i="14"/>
  <c r="K48" i="14"/>
  <c r="L48" i="14"/>
  <c r="M48" i="14"/>
  <c r="A49" i="14"/>
  <c r="B49" i="14"/>
  <c r="C49" i="14"/>
  <c r="D49" i="14"/>
  <c r="E49" i="14"/>
  <c r="F49" i="14"/>
  <c r="G49" i="14"/>
  <c r="H49" i="14"/>
  <c r="I49" i="14"/>
  <c r="J49" i="14"/>
  <c r="K49" i="14"/>
  <c r="L49" i="14"/>
  <c r="M49" i="14"/>
  <c r="A50" i="14"/>
  <c r="B50" i="14"/>
  <c r="C50" i="14"/>
  <c r="D50" i="14"/>
  <c r="E50" i="14"/>
  <c r="F50" i="14"/>
  <c r="G50" i="14"/>
  <c r="H50" i="14"/>
  <c r="I50" i="14"/>
  <c r="J50" i="14"/>
  <c r="K50" i="14"/>
  <c r="L50" i="14"/>
  <c r="M50" i="14"/>
  <c r="A51" i="14"/>
  <c r="B51" i="14"/>
  <c r="C51" i="14"/>
  <c r="D51" i="14"/>
  <c r="E51" i="14"/>
  <c r="F51" i="14"/>
  <c r="G51" i="14"/>
  <c r="H51" i="14"/>
  <c r="I51" i="14"/>
  <c r="J51" i="14"/>
  <c r="K51" i="14"/>
  <c r="L51" i="14"/>
  <c r="M51" i="14"/>
  <c r="A30" i="14"/>
  <c r="B30" i="14"/>
  <c r="C30" i="14"/>
  <c r="D30" i="14"/>
  <c r="E30" i="14"/>
  <c r="F30" i="14"/>
  <c r="G30" i="14"/>
  <c r="H30" i="14"/>
  <c r="I30" i="14"/>
  <c r="J30" i="14"/>
  <c r="K30" i="14"/>
  <c r="L30" i="14"/>
  <c r="M30" i="14"/>
  <c r="A31" i="14"/>
  <c r="B31" i="14"/>
  <c r="C31" i="14"/>
  <c r="D31" i="14"/>
  <c r="E31" i="14"/>
  <c r="F31" i="14"/>
  <c r="G31" i="14"/>
  <c r="H31" i="14"/>
  <c r="I31" i="14"/>
  <c r="J31" i="14"/>
  <c r="K31" i="14"/>
  <c r="L31" i="14"/>
  <c r="M31" i="14"/>
  <c r="A32" i="14"/>
  <c r="B32" i="14"/>
  <c r="C32" i="14"/>
  <c r="D32" i="14"/>
  <c r="E32" i="14"/>
  <c r="F32" i="14"/>
  <c r="G32" i="14"/>
  <c r="H32" i="14"/>
  <c r="I32" i="14"/>
  <c r="J32" i="14"/>
  <c r="K32" i="14"/>
  <c r="L32" i="14"/>
  <c r="M32" i="14"/>
  <c r="A33" i="14"/>
  <c r="B33" i="14"/>
  <c r="C33" i="14"/>
  <c r="D33" i="14"/>
  <c r="E33" i="14"/>
  <c r="F33" i="14"/>
  <c r="G33" i="14"/>
  <c r="H33" i="14"/>
  <c r="I33" i="14"/>
  <c r="J33" i="14"/>
  <c r="K33" i="14"/>
  <c r="L33" i="14"/>
  <c r="M33" i="14"/>
  <c r="A34" i="14"/>
  <c r="B34" i="14"/>
  <c r="C34" i="14"/>
  <c r="D34" i="14"/>
  <c r="E34" i="14"/>
  <c r="F34" i="14"/>
  <c r="G34" i="14"/>
  <c r="H34" i="14"/>
  <c r="I34" i="14"/>
  <c r="J34" i="14"/>
  <c r="K34" i="14"/>
  <c r="L34" i="14"/>
  <c r="M34" i="14"/>
  <c r="A35" i="14"/>
  <c r="B35" i="14"/>
  <c r="C35" i="14"/>
  <c r="D35" i="14"/>
  <c r="E35" i="14"/>
  <c r="F35" i="14"/>
  <c r="G35" i="14"/>
  <c r="H35" i="14"/>
  <c r="I35" i="14"/>
  <c r="J35" i="14"/>
  <c r="K35" i="14"/>
  <c r="L35" i="14"/>
  <c r="M35" i="14"/>
  <c r="A36" i="14"/>
  <c r="B36" i="14"/>
  <c r="C36" i="14"/>
  <c r="D36" i="14"/>
  <c r="E36" i="14"/>
  <c r="F36" i="14"/>
  <c r="G36" i="14"/>
  <c r="H36" i="14"/>
  <c r="I36" i="14"/>
  <c r="J36" i="14"/>
  <c r="K36" i="14"/>
  <c r="L36" i="14"/>
  <c r="M36" i="14"/>
  <c r="A37" i="14"/>
  <c r="B37" i="14"/>
  <c r="C37" i="14"/>
  <c r="D37" i="14"/>
  <c r="E37" i="14"/>
  <c r="F37" i="14"/>
  <c r="G37" i="14"/>
  <c r="H37" i="14"/>
  <c r="I37" i="14"/>
  <c r="J37" i="14"/>
  <c r="K37" i="14"/>
  <c r="L37" i="14"/>
  <c r="M37" i="14"/>
  <c r="A38" i="14"/>
  <c r="B38" i="14"/>
  <c r="C38" i="14"/>
  <c r="D38" i="14"/>
  <c r="E38" i="14"/>
  <c r="F38" i="14"/>
  <c r="G38" i="14"/>
  <c r="H38" i="14"/>
  <c r="I38" i="14"/>
  <c r="J38" i="14"/>
  <c r="K38" i="14"/>
  <c r="L38" i="14"/>
  <c r="M38" i="14"/>
  <c r="A39" i="14"/>
  <c r="B39" i="14"/>
  <c r="C39" i="14"/>
  <c r="D39" i="14"/>
  <c r="E39" i="14"/>
  <c r="F39" i="14"/>
  <c r="G39" i="14"/>
  <c r="H39" i="14"/>
  <c r="I39" i="14"/>
  <c r="J39" i="14"/>
  <c r="K39" i="14"/>
  <c r="L39" i="14"/>
  <c r="M39" i="14"/>
  <c r="A18" i="14"/>
  <c r="B18" i="14"/>
  <c r="C18" i="14"/>
  <c r="D18" i="14"/>
  <c r="E18" i="14"/>
  <c r="F18" i="14"/>
  <c r="G18" i="14"/>
  <c r="H18" i="14"/>
  <c r="I18" i="14"/>
  <c r="J18" i="14"/>
  <c r="K18" i="14"/>
  <c r="L18" i="14"/>
  <c r="M18" i="14"/>
  <c r="A19" i="14"/>
  <c r="B19" i="14"/>
  <c r="C19" i="14"/>
  <c r="D19" i="14"/>
  <c r="E19" i="14"/>
  <c r="F19" i="14"/>
  <c r="G19" i="14"/>
  <c r="H19" i="14"/>
  <c r="I19" i="14"/>
  <c r="J19" i="14"/>
  <c r="K19" i="14"/>
  <c r="L19" i="14"/>
  <c r="M19" i="14"/>
  <c r="A20" i="14"/>
  <c r="B20" i="14"/>
  <c r="C20" i="14"/>
  <c r="D20" i="14"/>
  <c r="E20" i="14"/>
  <c r="F20" i="14"/>
  <c r="G20" i="14"/>
  <c r="H20" i="14"/>
  <c r="I20" i="14"/>
  <c r="J20" i="14"/>
  <c r="K20" i="14"/>
  <c r="L20" i="14"/>
  <c r="M20" i="14"/>
  <c r="A21" i="14"/>
  <c r="B21" i="14"/>
  <c r="C21" i="14"/>
  <c r="D21" i="14"/>
  <c r="E21" i="14"/>
  <c r="F21" i="14"/>
  <c r="G21" i="14"/>
  <c r="H21" i="14"/>
  <c r="I21" i="14"/>
  <c r="J21" i="14"/>
  <c r="K21" i="14"/>
  <c r="L21" i="14"/>
  <c r="M21" i="14"/>
  <c r="A22" i="14"/>
  <c r="B22" i="14"/>
  <c r="C22" i="14"/>
  <c r="D22" i="14"/>
  <c r="E22" i="14"/>
  <c r="F22" i="14"/>
  <c r="G22" i="14"/>
  <c r="H22" i="14"/>
  <c r="I22" i="14"/>
  <c r="J22" i="14"/>
  <c r="K22" i="14"/>
  <c r="L22" i="14"/>
  <c r="M22" i="14"/>
  <c r="A23" i="14"/>
  <c r="B23" i="14"/>
  <c r="C23" i="14"/>
  <c r="D23" i="14"/>
  <c r="E23" i="14"/>
  <c r="F23" i="14"/>
  <c r="G23" i="14"/>
  <c r="H23" i="14"/>
  <c r="I23" i="14"/>
  <c r="J23" i="14"/>
  <c r="K23" i="14"/>
  <c r="L23" i="14"/>
  <c r="M23" i="14"/>
  <c r="A24" i="14"/>
  <c r="B24" i="14"/>
  <c r="C24" i="14"/>
  <c r="D24" i="14"/>
  <c r="E24" i="14"/>
  <c r="F24" i="14"/>
  <c r="G24" i="14"/>
  <c r="H24" i="14"/>
  <c r="I24" i="14"/>
  <c r="J24" i="14"/>
  <c r="K24" i="14"/>
  <c r="L24" i="14"/>
  <c r="M24" i="14"/>
  <c r="A25" i="14"/>
  <c r="B25" i="14"/>
  <c r="C25" i="14"/>
  <c r="D25" i="14"/>
  <c r="E25" i="14"/>
  <c r="F25" i="14"/>
  <c r="G25" i="14"/>
  <c r="H25" i="14"/>
  <c r="I25" i="14"/>
  <c r="J25" i="14"/>
  <c r="K25" i="14"/>
  <c r="L25" i="14"/>
  <c r="M25" i="14"/>
  <c r="A26" i="14"/>
  <c r="B26" i="14"/>
  <c r="C26" i="14"/>
  <c r="D26" i="14"/>
  <c r="E26" i="14"/>
  <c r="F26" i="14"/>
  <c r="G26" i="14"/>
  <c r="H26" i="14"/>
  <c r="I26" i="14"/>
  <c r="J26" i="14"/>
  <c r="K26" i="14"/>
  <c r="L26" i="14"/>
  <c r="M26" i="14"/>
  <c r="A27" i="14"/>
  <c r="B27" i="14"/>
  <c r="C27" i="14"/>
  <c r="D27" i="14"/>
  <c r="E27" i="14"/>
  <c r="F27" i="14"/>
  <c r="G27" i="14"/>
  <c r="H27" i="14"/>
  <c r="I27" i="14"/>
  <c r="J27" i="14"/>
  <c r="K27" i="14"/>
  <c r="L27" i="14"/>
  <c r="M27" i="14"/>
  <c r="A5" i="14"/>
  <c r="B5" i="14"/>
  <c r="C5" i="14"/>
  <c r="D5" i="14"/>
  <c r="E5" i="14"/>
  <c r="F5" i="14"/>
  <c r="G5" i="14"/>
  <c r="H5" i="14"/>
  <c r="I5" i="14"/>
  <c r="J5" i="14"/>
  <c r="K5" i="14"/>
  <c r="L5" i="14"/>
  <c r="M5" i="14"/>
  <c r="A6" i="14"/>
  <c r="B6" i="14"/>
  <c r="C6" i="14"/>
  <c r="D6" i="14"/>
  <c r="E6" i="14"/>
  <c r="F6" i="14"/>
  <c r="G6" i="14"/>
  <c r="H6" i="14"/>
  <c r="I6" i="14"/>
  <c r="J6" i="14"/>
  <c r="K6" i="14"/>
  <c r="L6" i="14"/>
  <c r="M6" i="14"/>
  <c r="A7" i="14"/>
  <c r="B7" i="14"/>
  <c r="C7" i="14"/>
  <c r="D7" i="14"/>
  <c r="E7" i="14"/>
  <c r="F7" i="14"/>
  <c r="G7" i="14"/>
  <c r="H7" i="14"/>
  <c r="I7" i="14"/>
  <c r="J7" i="14"/>
  <c r="K7" i="14"/>
  <c r="L7" i="14"/>
  <c r="M7" i="14"/>
  <c r="A8" i="14"/>
  <c r="B8" i="14"/>
  <c r="C8" i="14"/>
  <c r="D8" i="14"/>
  <c r="E8" i="14"/>
  <c r="F8" i="14"/>
  <c r="G8" i="14"/>
  <c r="H8" i="14"/>
  <c r="I8" i="14"/>
  <c r="J8" i="14"/>
  <c r="K8" i="14"/>
  <c r="L8" i="14"/>
  <c r="M8" i="14"/>
  <c r="A9" i="14"/>
  <c r="B9" i="14"/>
  <c r="C9" i="14"/>
  <c r="D9" i="14"/>
  <c r="E9" i="14"/>
  <c r="F9" i="14"/>
  <c r="G9" i="14"/>
  <c r="H9" i="14"/>
  <c r="I9" i="14"/>
  <c r="J9" i="14"/>
  <c r="K9" i="14"/>
  <c r="L9" i="14"/>
  <c r="M9" i="14"/>
  <c r="A10" i="14"/>
  <c r="B10" i="14"/>
  <c r="C10" i="14"/>
  <c r="D10" i="14"/>
  <c r="E10" i="14"/>
  <c r="F10" i="14"/>
  <c r="G10" i="14"/>
  <c r="H10" i="14"/>
  <c r="I10" i="14"/>
  <c r="J10" i="14"/>
  <c r="K10" i="14"/>
  <c r="L10" i="14"/>
  <c r="M10" i="14"/>
  <c r="A11" i="14"/>
  <c r="B11" i="14"/>
  <c r="C11" i="14"/>
  <c r="D11" i="14"/>
  <c r="E11" i="14"/>
  <c r="F11" i="14"/>
  <c r="G11" i="14"/>
  <c r="H11" i="14"/>
  <c r="I11" i="14"/>
  <c r="J11" i="14"/>
  <c r="K11" i="14"/>
  <c r="L11" i="14"/>
  <c r="M11" i="14"/>
  <c r="A12" i="14"/>
  <c r="B12" i="14"/>
  <c r="C12" i="14"/>
  <c r="D12" i="14"/>
  <c r="E12" i="14"/>
  <c r="F12" i="14"/>
  <c r="G12" i="14"/>
  <c r="H12" i="14"/>
  <c r="I12" i="14"/>
  <c r="J12" i="14"/>
  <c r="K12" i="14"/>
  <c r="L12" i="14"/>
  <c r="M12" i="14"/>
  <c r="A13" i="14"/>
  <c r="B13" i="14"/>
  <c r="C13" i="14"/>
  <c r="D13" i="14"/>
  <c r="E13" i="14"/>
  <c r="F13" i="14"/>
  <c r="G13" i="14"/>
  <c r="H13" i="14"/>
  <c r="I13" i="14"/>
  <c r="J13" i="14"/>
  <c r="K13" i="14"/>
  <c r="L13" i="14"/>
  <c r="M13" i="14"/>
  <c r="A14" i="14"/>
  <c r="B14" i="14"/>
  <c r="C14" i="14"/>
  <c r="D14" i="14"/>
  <c r="E14" i="14"/>
  <c r="F14" i="14"/>
  <c r="G14" i="14"/>
  <c r="H14" i="14"/>
  <c r="I14" i="14"/>
  <c r="J14" i="14"/>
  <c r="K14" i="14"/>
  <c r="L14" i="14"/>
  <c r="M14" i="14"/>
  <c r="U68" i="12"/>
  <c r="U67" i="12"/>
  <c r="T68" i="12"/>
  <c r="T67" i="12"/>
  <c r="S68" i="12"/>
  <c r="S67" i="12"/>
  <c r="R68" i="12"/>
  <c r="R67" i="12"/>
  <c r="R39" i="12"/>
  <c r="R38" i="12"/>
  <c r="F38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0" i="12"/>
  <c r="E39" i="12"/>
  <c r="E38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 a="1"/>
  <c r="D39" i="12" s="1"/>
  <c r="S51" i="12" s="1"/>
  <c r="C38" i="12"/>
  <c r="D38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2" i="12"/>
  <c r="C40" i="12"/>
  <c r="C39" i="12"/>
  <c r="E22" i="9"/>
  <c r="E23" i="9"/>
  <c r="E24" i="9"/>
  <c r="E25" i="9"/>
  <c r="E26" i="9"/>
  <c r="E27" i="9"/>
  <c r="E28" i="9"/>
  <c r="E29" i="9"/>
  <c r="E30" i="9"/>
  <c r="E31" i="9"/>
  <c r="D22" i="9"/>
  <c r="D23" i="9"/>
  <c r="D24" i="9"/>
  <c r="D25" i="9"/>
  <c r="D26" i="9"/>
  <c r="D27" i="9"/>
  <c r="D28" i="9"/>
  <c r="D29" i="9"/>
  <c r="D30" i="9"/>
  <c r="D31" i="9"/>
  <c r="B22" i="9"/>
  <c r="B23" i="9"/>
  <c r="B24" i="9"/>
  <c r="B25" i="9"/>
  <c r="B26" i="9"/>
  <c r="B27" i="9"/>
  <c r="B28" i="9"/>
  <c r="B29" i="9"/>
  <c r="B30" i="9"/>
  <c r="B31" i="9"/>
  <c r="C22" i="9"/>
  <c r="C23" i="9"/>
  <c r="C24" i="9"/>
  <c r="C25" i="9"/>
  <c r="C26" i="9"/>
  <c r="C27" i="9"/>
  <c r="C28" i="9"/>
  <c r="C29" i="9"/>
  <c r="C30" i="9"/>
  <c r="C31" i="9"/>
  <c r="AE16" i="11" l="1"/>
  <c r="AP114" i="4"/>
  <c r="AQ114" i="4"/>
  <c r="AR114" i="4"/>
  <c r="AO104" i="3"/>
  <c r="AP104" i="3"/>
  <c r="AQ104" i="3"/>
  <c r="AR104" i="3"/>
  <c r="AO105" i="3"/>
  <c r="AP105" i="3"/>
  <c r="AQ105" i="3"/>
  <c r="AR105" i="3"/>
  <c r="AO106" i="3"/>
  <c r="AP106" i="3"/>
  <c r="AQ106" i="3"/>
  <c r="AR106" i="3"/>
  <c r="AO107" i="3"/>
  <c r="AP107" i="3"/>
  <c r="AQ107" i="3"/>
  <c r="AR107" i="3"/>
  <c r="AO108" i="3"/>
  <c r="AP108" i="3"/>
  <c r="AQ108" i="3"/>
  <c r="AR108" i="3"/>
  <c r="AO109" i="3"/>
  <c r="AP109" i="3"/>
  <c r="AQ109" i="3"/>
  <c r="AR109" i="3"/>
  <c r="AO110" i="3"/>
  <c r="AP110" i="3"/>
  <c r="AQ110" i="3"/>
  <c r="AR110" i="3"/>
  <c r="AP103" i="3"/>
  <c r="AQ103" i="3"/>
  <c r="AR103" i="3"/>
  <c r="AO103" i="3"/>
  <c r="AK115" i="2"/>
  <c r="AL115" i="2"/>
  <c r="AM115" i="2"/>
  <c r="AN115" i="2"/>
  <c r="AK116" i="2"/>
  <c r="AL116" i="2"/>
  <c r="AM116" i="2"/>
  <c r="AN116" i="2"/>
  <c r="AK117" i="2"/>
  <c r="AL117" i="2"/>
  <c r="AM117" i="2"/>
  <c r="AN117" i="2"/>
  <c r="AK118" i="2"/>
  <c r="AL118" i="2"/>
  <c r="AM118" i="2"/>
  <c r="AN118" i="2"/>
  <c r="AK119" i="2"/>
  <c r="AL119" i="2"/>
  <c r="AM119" i="2"/>
  <c r="AN119" i="2"/>
  <c r="AK120" i="2"/>
  <c r="AL120" i="2"/>
  <c r="AM120" i="2"/>
  <c r="AN120" i="2"/>
  <c r="AK121" i="2"/>
  <c r="AL121" i="2"/>
  <c r="AM121" i="2"/>
  <c r="AN121" i="2"/>
  <c r="AL114" i="2"/>
  <c r="AM114" i="2"/>
  <c r="AN114" i="2"/>
  <c r="AO104" i="2"/>
  <c r="AP104" i="2"/>
  <c r="AQ104" i="2"/>
  <c r="AR104" i="2"/>
  <c r="AO105" i="2"/>
  <c r="AP105" i="2"/>
  <c r="AQ105" i="2"/>
  <c r="AR105" i="2"/>
  <c r="AO106" i="2"/>
  <c r="AP106" i="2"/>
  <c r="AQ106" i="2"/>
  <c r="AR106" i="2"/>
  <c r="AO107" i="2"/>
  <c r="AP107" i="2"/>
  <c r="AQ107" i="2"/>
  <c r="AR107" i="2"/>
  <c r="AO108" i="2"/>
  <c r="AP108" i="2"/>
  <c r="AQ108" i="2"/>
  <c r="AR108" i="2"/>
  <c r="AO109" i="2"/>
  <c r="AP109" i="2"/>
  <c r="AQ109" i="2"/>
  <c r="AR109" i="2"/>
  <c r="AO110" i="2"/>
  <c r="AP110" i="2"/>
  <c r="AQ110" i="2"/>
  <c r="AR110" i="2"/>
  <c r="AP103" i="2"/>
  <c r="AQ103" i="2"/>
  <c r="AR103" i="2"/>
  <c r="AO103" i="2"/>
  <c r="AO115" i="1"/>
  <c r="AP115" i="1"/>
  <c r="AQ115" i="1"/>
  <c r="AR115" i="1"/>
  <c r="AO116" i="1"/>
  <c r="AP116" i="1"/>
  <c r="AQ116" i="1"/>
  <c r="AR116" i="1"/>
  <c r="AO117" i="1"/>
  <c r="AP117" i="1"/>
  <c r="AQ117" i="1"/>
  <c r="AR117" i="1"/>
  <c r="AO118" i="1"/>
  <c r="AP118" i="1"/>
  <c r="AQ118" i="1"/>
  <c r="AR118" i="1"/>
  <c r="AO119" i="1"/>
  <c r="AP119" i="1"/>
  <c r="AQ119" i="1"/>
  <c r="AR119" i="1"/>
  <c r="AO120" i="1"/>
  <c r="AP120" i="1"/>
  <c r="AQ120" i="1"/>
  <c r="AR120" i="1"/>
  <c r="AO121" i="1"/>
  <c r="AP121" i="1"/>
  <c r="AQ121" i="1"/>
  <c r="AR121" i="1"/>
  <c r="AP114" i="1"/>
  <c r="AQ114" i="1"/>
  <c r="AR114" i="1"/>
  <c r="AP92" i="1"/>
  <c r="AQ92" i="1"/>
  <c r="AR92" i="1"/>
  <c r="AO104" i="1"/>
  <c r="AP104" i="1"/>
  <c r="AQ104" i="1"/>
  <c r="AR104" i="1"/>
  <c r="AO105" i="1"/>
  <c r="AP105" i="1"/>
  <c r="AQ105" i="1"/>
  <c r="AR105" i="1"/>
  <c r="AO106" i="1"/>
  <c r="AP106" i="1"/>
  <c r="AQ106" i="1"/>
  <c r="AR106" i="1"/>
  <c r="AO107" i="1"/>
  <c r="AP107" i="1"/>
  <c r="AQ107" i="1"/>
  <c r="AR107" i="1"/>
  <c r="AO108" i="1"/>
  <c r="AP108" i="1"/>
  <c r="AQ108" i="1"/>
  <c r="AR108" i="1"/>
  <c r="AO109" i="1"/>
  <c r="AP109" i="1"/>
  <c r="AQ109" i="1"/>
  <c r="AR109" i="1"/>
  <c r="AO110" i="1"/>
  <c r="AP110" i="1"/>
  <c r="AQ110" i="1"/>
  <c r="AR110" i="1"/>
  <c r="AP103" i="1"/>
  <c r="AQ103" i="1"/>
  <c r="AR103" i="1"/>
  <c r="AO103" i="1"/>
  <c r="AO104" i="4"/>
  <c r="AP104" i="4"/>
  <c r="AQ104" i="4"/>
  <c r="AR104" i="4"/>
  <c r="AO105" i="4"/>
  <c r="AP105" i="4"/>
  <c r="AQ105" i="4"/>
  <c r="AR105" i="4"/>
  <c r="AO106" i="4"/>
  <c r="AP106" i="4"/>
  <c r="AQ106" i="4"/>
  <c r="AR106" i="4"/>
  <c r="AO107" i="4"/>
  <c r="AP107" i="4"/>
  <c r="AQ107" i="4"/>
  <c r="AR107" i="4"/>
  <c r="AO108" i="4"/>
  <c r="AP108" i="4"/>
  <c r="AQ108" i="4"/>
  <c r="AR108" i="4"/>
  <c r="AO109" i="4"/>
  <c r="AP109" i="4"/>
  <c r="AQ109" i="4"/>
  <c r="AR109" i="4"/>
  <c r="AO110" i="4"/>
  <c r="AP110" i="4"/>
  <c r="AQ110" i="4"/>
  <c r="AR110" i="4"/>
  <c r="AP103" i="4"/>
  <c r="AQ103" i="4"/>
  <c r="AR103" i="4"/>
  <c r="AO103" i="4"/>
  <c r="AK104" i="4"/>
  <c r="AL104" i="4"/>
  <c r="AM104" i="4"/>
  <c r="AN104" i="4"/>
  <c r="AK105" i="4"/>
  <c r="AL105" i="4"/>
  <c r="AM105" i="4"/>
  <c r="AN105" i="4"/>
  <c r="AK106" i="4"/>
  <c r="AL106" i="4"/>
  <c r="AM106" i="4"/>
  <c r="AN106" i="4"/>
  <c r="AK107" i="4"/>
  <c r="AL107" i="4"/>
  <c r="AM107" i="4"/>
  <c r="AN107" i="4"/>
  <c r="AK108" i="4"/>
  <c r="AL108" i="4"/>
  <c r="AM108" i="4"/>
  <c r="AN108" i="4"/>
  <c r="AK109" i="4"/>
  <c r="AL109" i="4"/>
  <c r="AM109" i="4"/>
  <c r="AN109" i="4"/>
  <c r="AK110" i="4"/>
  <c r="AL110" i="4"/>
  <c r="AM110" i="4"/>
  <c r="AN110" i="4"/>
  <c r="AL103" i="4"/>
  <c r="AM103" i="4"/>
  <c r="AN103" i="4"/>
  <c r="AK103" i="4"/>
  <c r="AK115" i="3"/>
  <c r="AL115" i="3"/>
  <c r="AM115" i="3"/>
  <c r="AN115" i="3"/>
  <c r="AK116" i="3"/>
  <c r="AL116" i="3"/>
  <c r="AM116" i="3"/>
  <c r="AN116" i="3"/>
  <c r="AK117" i="3"/>
  <c r="AL117" i="3"/>
  <c r="AM117" i="3"/>
  <c r="AN117" i="3"/>
  <c r="AK118" i="3"/>
  <c r="AL118" i="3"/>
  <c r="AM118" i="3"/>
  <c r="AN118" i="3"/>
  <c r="AK119" i="3"/>
  <c r="AL119" i="3"/>
  <c r="AM119" i="3"/>
  <c r="AN119" i="3"/>
  <c r="AK120" i="3"/>
  <c r="AL120" i="3"/>
  <c r="AM120" i="3"/>
  <c r="AN120" i="3"/>
  <c r="AK121" i="3"/>
  <c r="AL121" i="3"/>
  <c r="AM121" i="3"/>
  <c r="AN121" i="3"/>
  <c r="AL114" i="3"/>
  <c r="AM114" i="3"/>
  <c r="AN114" i="3"/>
  <c r="AK104" i="3"/>
  <c r="AL104" i="3"/>
  <c r="AM104" i="3"/>
  <c r="AN104" i="3"/>
  <c r="AK105" i="3"/>
  <c r="AL105" i="3"/>
  <c r="AM105" i="3"/>
  <c r="AN105" i="3"/>
  <c r="AK106" i="3"/>
  <c r="AL106" i="3"/>
  <c r="AM106" i="3"/>
  <c r="AN106" i="3"/>
  <c r="AK107" i="3"/>
  <c r="AL107" i="3"/>
  <c r="AM107" i="3"/>
  <c r="AN107" i="3"/>
  <c r="AK108" i="3"/>
  <c r="AL108" i="3"/>
  <c r="AM108" i="3"/>
  <c r="AN108" i="3"/>
  <c r="AK109" i="3"/>
  <c r="AL109" i="3"/>
  <c r="AM109" i="3"/>
  <c r="AN109" i="3"/>
  <c r="AK110" i="3"/>
  <c r="AL110" i="3"/>
  <c r="AM110" i="3"/>
  <c r="AN110" i="3"/>
  <c r="AL103" i="3"/>
  <c r="AM103" i="3"/>
  <c r="AN103" i="3"/>
  <c r="AK103" i="3"/>
  <c r="A101" i="14" l="1"/>
  <c r="A89" i="14"/>
  <c r="A77" i="14"/>
  <c r="A65" i="14"/>
  <c r="AE17" i="11"/>
  <c r="AE23" i="14"/>
  <c r="R24" i="14"/>
  <c r="V8" i="14"/>
  <c r="U25" i="14"/>
  <c r="Q13" i="14"/>
  <c r="M147" i="14"/>
  <c r="L147" i="14"/>
  <c r="K147" i="14"/>
  <c r="J147" i="14"/>
  <c r="I147" i="14"/>
  <c r="H147" i="14"/>
  <c r="G147" i="14"/>
  <c r="F147" i="14"/>
  <c r="E147" i="14"/>
  <c r="D147" i="14"/>
  <c r="C147" i="14"/>
  <c r="B147" i="14"/>
  <c r="A147" i="14"/>
  <c r="M146" i="14"/>
  <c r="L146" i="14"/>
  <c r="K146" i="14"/>
  <c r="J146" i="14"/>
  <c r="I146" i="14"/>
  <c r="H146" i="14"/>
  <c r="G146" i="14"/>
  <c r="F146" i="14"/>
  <c r="E146" i="14"/>
  <c r="D146" i="14"/>
  <c r="C146" i="14"/>
  <c r="B146" i="14"/>
  <c r="A146" i="14"/>
  <c r="M145" i="14"/>
  <c r="L145" i="14"/>
  <c r="K145" i="14"/>
  <c r="J145" i="14"/>
  <c r="I145" i="14"/>
  <c r="H145" i="14"/>
  <c r="G145" i="14"/>
  <c r="F145" i="14"/>
  <c r="E145" i="14"/>
  <c r="D145" i="14"/>
  <c r="C145" i="14"/>
  <c r="B145" i="14"/>
  <c r="A145" i="14"/>
  <c r="M144" i="14"/>
  <c r="L144" i="14"/>
  <c r="K144" i="14"/>
  <c r="J144" i="14"/>
  <c r="I144" i="14"/>
  <c r="H144" i="14"/>
  <c r="G144" i="14"/>
  <c r="F144" i="14"/>
  <c r="E144" i="14"/>
  <c r="D144" i="14"/>
  <c r="C144" i="14"/>
  <c r="B144" i="14"/>
  <c r="A144" i="14"/>
  <c r="M143" i="14"/>
  <c r="L143" i="14"/>
  <c r="K143" i="14"/>
  <c r="J143" i="14"/>
  <c r="I143" i="14"/>
  <c r="H143" i="14"/>
  <c r="G143" i="14"/>
  <c r="F143" i="14"/>
  <c r="E143" i="14"/>
  <c r="D143" i="14"/>
  <c r="C143" i="14"/>
  <c r="B143" i="14"/>
  <c r="A143" i="14"/>
  <c r="M142" i="14"/>
  <c r="L142" i="14"/>
  <c r="K142" i="14"/>
  <c r="J142" i="14"/>
  <c r="I142" i="14"/>
  <c r="H142" i="14"/>
  <c r="G142" i="14"/>
  <c r="F142" i="14"/>
  <c r="E142" i="14"/>
  <c r="D142" i="14"/>
  <c r="C142" i="14"/>
  <c r="B142" i="14"/>
  <c r="A142" i="14"/>
  <c r="M141" i="14"/>
  <c r="L141" i="14"/>
  <c r="K141" i="14"/>
  <c r="J141" i="14"/>
  <c r="I141" i="14"/>
  <c r="H141" i="14"/>
  <c r="G141" i="14"/>
  <c r="F141" i="14"/>
  <c r="E141" i="14"/>
  <c r="D141" i="14"/>
  <c r="C141" i="14"/>
  <c r="B141" i="14"/>
  <c r="A141" i="14"/>
  <c r="M140" i="14"/>
  <c r="L140" i="14"/>
  <c r="K140" i="14"/>
  <c r="J140" i="14"/>
  <c r="I140" i="14"/>
  <c r="H140" i="14"/>
  <c r="G140" i="14"/>
  <c r="F140" i="14"/>
  <c r="E140" i="14"/>
  <c r="D140" i="14"/>
  <c r="C140" i="14"/>
  <c r="B140" i="14"/>
  <c r="A140" i="14"/>
  <c r="M139" i="14"/>
  <c r="L139" i="14"/>
  <c r="K139" i="14"/>
  <c r="J139" i="14"/>
  <c r="I139" i="14"/>
  <c r="H139" i="14"/>
  <c r="G139" i="14"/>
  <c r="F139" i="14"/>
  <c r="E139" i="14"/>
  <c r="D139" i="14"/>
  <c r="C139" i="14"/>
  <c r="B139" i="14"/>
  <c r="A139" i="14"/>
  <c r="M138" i="14"/>
  <c r="L138" i="14"/>
  <c r="K138" i="14"/>
  <c r="J138" i="14"/>
  <c r="I138" i="14"/>
  <c r="H138" i="14"/>
  <c r="G138" i="14"/>
  <c r="F138" i="14"/>
  <c r="E138" i="14"/>
  <c r="D138" i="14"/>
  <c r="C138" i="14"/>
  <c r="B138" i="14"/>
  <c r="A138" i="14"/>
  <c r="A137" i="14"/>
  <c r="M135" i="14"/>
  <c r="L135" i="14"/>
  <c r="K135" i="14"/>
  <c r="J135" i="14"/>
  <c r="I135" i="14"/>
  <c r="H135" i="14"/>
  <c r="G135" i="14"/>
  <c r="F135" i="14"/>
  <c r="E135" i="14"/>
  <c r="D135" i="14"/>
  <c r="C135" i="14"/>
  <c r="B135" i="14"/>
  <c r="A135" i="14"/>
  <c r="M134" i="14"/>
  <c r="L134" i="14"/>
  <c r="K134" i="14"/>
  <c r="J134" i="14"/>
  <c r="I134" i="14"/>
  <c r="H134" i="14"/>
  <c r="G134" i="14"/>
  <c r="F134" i="14"/>
  <c r="E134" i="14"/>
  <c r="D134" i="14"/>
  <c r="C134" i="14"/>
  <c r="B134" i="14"/>
  <c r="A134" i="14"/>
  <c r="M133" i="14"/>
  <c r="L133" i="14"/>
  <c r="K133" i="14"/>
  <c r="J133" i="14"/>
  <c r="I133" i="14"/>
  <c r="H133" i="14"/>
  <c r="G133" i="14"/>
  <c r="F133" i="14"/>
  <c r="E133" i="14"/>
  <c r="D133" i="14"/>
  <c r="C133" i="14"/>
  <c r="B133" i="14"/>
  <c r="A133" i="14"/>
  <c r="M132" i="14"/>
  <c r="L132" i="14"/>
  <c r="K132" i="14"/>
  <c r="J132" i="14"/>
  <c r="I132" i="14"/>
  <c r="H132" i="14"/>
  <c r="G132" i="14"/>
  <c r="F132" i="14"/>
  <c r="E132" i="14"/>
  <c r="D132" i="14"/>
  <c r="C132" i="14"/>
  <c r="B132" i="14"/>
  <c r="A132" i="14"/>
  <c r="M131" i="14"/>
  <c r="L131" i="14"/>
  <c r="K131" i="14"/>
  <c r="J131" i="14"/>
  <c r="I131" i="14"/>
  <c r="H131" i="14"/>
  <c r="G131" i="14"/>
  <c r="F131" i="14"/>
  <c r="E131" i="14"/>
  <c r="D131" i="14"/>
  <c r="C131" i="14"/>
  <c r="B131" i="14"/>
  <c r="A131" i="14"/>
  <c r="M130" i="14"/>
  <c r="L130" i="14"/>
  <c r="K130" i="14"/>
  <c r="J130" i="14"/>
  <c r="I130" i="14"/>
  <c r="H130" i="14"/>
  <c r="G130" i="14"/>
  <c r="F130" i="14"/>
  <c r="E130" i="14"/>
  <c r="D130" i="14"/>
  <c r="C130" i="14"/>
  <c r="B130" i="14"/>
  <c r="A130" i="14"/>
  <c r="M129" i="14"/>
  <c r="L129" i="14"/>
  <c r="K129" i="14"/>
  <c r="J129" i="14"/>
  <c r="I129" i="14"/>
  <c r="H129" i="14"/>
  <c r="G129" i="14"/>
  <c r="F129" i="14"/>
  <c r="E129" i="14"/>
  <c r="D129" i="14"/>
  <c r="C129" i="14"/>
  <c r="B129" i="14"/>
  <c r="A129" i="14"/>
  <c r="M128" i="14"/>
  <c r="L128" i="14"/>
  <c r="K128" i="14"/>
  <c r="J128" i="14"/>
  <c r="I128" i="14"/>
  <c r="H128" i="14"/>
  <c r="G128" i="14"/>
  <c r="F128" i="14"/>
  <c r="E128" i="14"/>
  <c r="D128" i="14"/>
  <c r="C128" i="14"/>
  <c r="B128" i="14"/>
  <c r="A128" i="14"/>
  <c r="M127" i="14"/>
  <c r="L127" i="14"/>
  <c r="K127" i="14"/>
  <c r="J127" i="14"/>
  <c r="I127" i="14"/>
  <c r="H127" i="14"/>
  <c r="G127" i="14"/>
  <c r="F127" i="14"/>
  <c r="E127" i="14"/>
  <c r="D127" i="14"/>
  <c r="C127" i="14"/>
  <c r="B127" i="14"/>
  <c r="A127" i="14"/>
  <c r="M126" i="14"/>
  <c r="L126" i="14"/>
  <c r="K126" i="14"/>
  <c r="J126" i="14"/>
  <c r="I126" i="14"/>
  <c r="H126" i="14"/>
  <c r="G126" i="14"/>
  <c r="F126" i="14"/>
  <c r="E126" i="14"/>
  <c r="D126" i="14"/>
  <c r="C126" i="14"/>
  <c r="B126" i="14"/>
  <c r="A126" i="14"/>
  <c r="A125" i="14"/>
  <c r="M123" i="14"/>
  <c r="L123" i="14"/>
  <c r="K123" i="14"/>
  <c r="J123" i="14"/>
  <c r="I123" i="14"/>
  <c r="H123" i="14"/>
  <c r="G123" i="14"/>
  <c r="F123" i="14"/>
  <c r="E123" i="14"/>
  <c r="D123" i="14"/>
  <c r="C123" i="14"/>
  <c r="B123" i="14"/>
  <c r="A123" i="14"/>
  <c r="M122" i="14"/>
  <c r="L122" i="14"/>
  <c r="K122" i="14"/>
  <c r="J122" i="14"/>
  <c r="I122" i="14"/>
  <c r="H122" i="14"/>
  <c r="G122" i="14"/>
  <c r="F122" i="14"/>
  <c r="E122" i="14"/>
  <c r="D122" i="14"/>
  <c r="C122" i="14"/>
  <c r="B122" i="14"/>
  <c r="A122" i="14"/>
  <c r="M121" i="14"/>
  <c r="L121" i="14"/>
  <c r="K121" i="14"/>
  <c r="J121" i="14"/>
  <c r="I121" i="14"/>
  <c r="H121" i="14"/>
  <c r="G121" i="14"/>
  <c r="F121" i="14"/>
  <c r="E121" i="14"/>
  <c r="D121" i="14"/>
  <c r="C121" i="14"/>
  <c r="B121" i="14"/>
  <c r="A121" i="14"/>
  <c r="M120" i="14"/>
  <c r="L120" i="14"/>
  <c r="K120" i="14"/>
  <c r="J120" i="14"/>
  <c r="I120" i="14"/>
  <c r="H120" i="14"/>
  <c r="G120" i="14"/>
  <c r="F120" i="14"/>
  <c r="E120" i="14"/>
  <c r="D120" i="14"/>
  <c r="C120" i="14"/>
  <c r="B120" i="14"/>
  <c r="A120" i="14"/>
  <c r="M119" i="14"/>
  <c r="L119" i="14"/>
  <c r="K119" i="14"/>
  <c r="J119" i="14"/>
  <c r="I119" i="14"/>
  <c r="H119" i="14"/>
  <c r="G119" i="14"/>
  <c r="F119" i="14"/>
  <c r="E119" i="14"/>
  <c r="D119" i="14"/>
  <c r="C119" i="14"/>
  <c r="B119" i="14"/>
  <c r="A119" i="14"/>
  <c r="M118" i="14"/>
  <c r="L118" i="14"/>
  <c r="K118" i="14"/>
  <c r="J118" i="14"/>
  <c r="I118" i="14"/>
  <c r="H118" i="14"/>
  <c r="G118" i="14"/>
  <c r="F118" i="14"/>
  <c r="E118" i="14"/>
  <c r="D118" i="14"/>
  <c r="C118" i="14"/>
  <c r="B118" i="14"/>
  <c r="A118" i="14"/>
  <c r="M117" i="14"/>
  <c r="L117" i="14"/>
  <c r="K117" i="14"/>
  <c r="J117" i="14"/>
  <c r="I117" i="14"/>
  <c r="H117" i="14"/>
  <c r="G117" i="14"/>
  <c r="F117" i="14"/>
  <c r="E117" i="14"/>
  <c r="D117" i="14"/>
  <c r="C117" i="14"/>
  <c r="B117" i="14"/>
  <c r="A117" i="14"/>
  <c r="M116" i="14"/>
  <c r="L116" i="14"/>
  <c r="K116" i="14"/>
  <c r="J116" i="14"/>
  <c r="I116" i="14"/>
  <c r="H116" i="14"/>
  <c r="G116" i="14"/>
  <c r="F116" i="14"/>
  <c r="E116" i="14"/>
  <c r="D116" i="14"/>
  <c r="C116" i="14"/>
  <c r="B116" i="14"/>
  <c r="A116" i="14"/>
  <c r="M115" i="14"/>
  <c r="L115" i="14"/>
  <c r="K115" i="14"/>
  <c r="J115" i="14"/>
  <c r="I115" i="14"/>
  <c r="H115" i="14"/>
  <c r="G115" i="14"/>
  <c r="F115" i="14"/>
  <c r="E115" i="14"/>
  <c r="D115" i="14"/>
  <c r="C115" i="14"/>
  <c r="B115" i="14"/>
  <c r="A115" i="14"/>
  <c r="M114" i="14"/>
  <c r="L114" i="14"/>
  <c r="K114" i="14"/>
  <c r="J114" i="14"/>
  <c r="I114" i="14"/>
  <c r="H114" i="14"/>
  <c r="G114" i="14"/>
  <c r="F114" i="14"/>
  <c r="E114" i="14"/>
  <c r="D114" i="14"/>
  <c r="C114" i="14"/>
  <c r="B114" i="14"/>
  <c r="A114" i="14"/>
  <c r="A113" i="14"/>
  <c r="M111" i="14"/>
  <c r="L111" i="14"/>
  <c r="K111" i="14"/>
  <c r="J111" i="14"/>
  <c r="I111" i="14"/>
  <c r="H111" i="14"/>
  <c r="G111" i="14"/>
  <c r="F111" i="14"/>
  <c r="E111" i="14"/>
  <c r="D111" i="14"/>
  <c r="C111" i="14"/>
  <c r="B111" i="14"/>
  <c r="A111" i="14"/>
  <c r="M110" i="14"/>
  <c r="L110" i="14"/>
  <c r="K110" i="14"/>
  <c r="J110" i="14"/>
  <c r="I110" i="14"/>
  <c r="H110" i="14"/>
  <c r="G110" i="14"/>
  <c r="F110" i="14"/>
  <c r="E110" i="14"/>
  <c r="D110" i="14"/>
  <c r="C110" i="14"/>
  <c r="B110" i="14"/>
  <c r="A110" i="14"/>
  <c r="M109" i="14"/>
  <c r="L109" i="14"/>
  <c r="K109" i="14"/>
  <c r="J109" i="14"/>
  <c r="I109" i="14"/>
  <c r="H109" i="14"/>
  <c r="G109" i="14"/>
  <c r="F109" i="14"/>
  <c r="E109" i="14"/>
  <c r="D109" i="14"/>
  <c r="C109" i="14"/>
  <c r="B109" i="14"/>
  <c r="A109" i="14"/>
  <c r="M108" i="14"/>
  <c r="L108" i="14"/>
  <c r="K108" i="14"/>
  <c r="J108" i="14"/>
  <c r="I108" i="14"/>
  <c r="H108" i="14"/>
  <c r="G108" i="14"/>
  <c r="F108" i="14"/>
  <c r="E108" i="14"/>
  <c r="D108" i="14"/>
  <c r="C108" i="14"/>
  <c r="B108" i="14"/>
  <c r="A108" i="14"/>
  <c r="M107" i="14"/>
  <c r="L107" i="14"/>
  <c r="K107" i="14"/>
  <c r="J107" i="14"/>
  <c r="I107" i="14"/>
  <c r="H107" i="14"/>
  <c r="G107" i="14"/>
  <c r="F107" i="14"/>
  <c r="E107" i="14"/>
  <c r="D107" i="14"/>
  <c r="C107" i="14"/>
  <c r="B107" i="14"/>
  <c r="A107" i="14"/>
  <c r="M106" i="14"/>
  <c r="L106" i="14"/>
  <c r="K106" i="14"/>
  <c r="J106" i="14"/>
  <c r="I106" i="14"/>
  <c r="H106" i="14"/>
  <c r="G106" i="14"/>
  <c r="F106" i="14"/>
  <c r="E106" i="14"/>
  <c r="D106" i="14"/>
  <c r="C106" i="14"/>
  <c r="B106" i="14"/>
  <c r="A106" i="14"/>
  <c r="M105" i="14"/>
  <c r="L105" i="14"/>
  <c r="K105" i="14"/>
  <c r="J105" i="14"/>
  <c r="I105" i="14"/>
  <c r="H105" i="14"/>
  <c r="G105" i="14"/>
  <c r="F105" i="14"/>
  <c r="E105" i="14"/>
  <c r="D105" i="14"/>
  <c r="C105" i="14"/>
  <c r="B105" i="14"/>
  <c r="A105" i="14"/>
  <c r="M104" i="14"/>
  <c r="L104" i="14"/>
  <c r="K104" i="14"/>
  <c r="J104" i="14"/>
  <c r="I104" i="14"/>
  <c r="H104" i="14"/>
  <c r="G104" i="14"/>
  <c r="F104" i="14"/>
  <c r="E104" i="14"/>
  <c r="D104" i="14"/>
  <c r="C104" i="14"/>
  <c r="B104" i="14"/>
  <c r="A104" i="14"/>
  <c r="M103" i="14"/>
  <c r="L103" i="14"/>
  <c r="K103" i="14"/>
  <c r="J103" i="14"/>
  <c r="I103" i="14"/>
  <c r="H103" i="14"/>
  <c r="G103" i="14"/>
  <c r="F103" i="14"/>
  <c r="E103" i="14"/>
  <c r="D103" i="14"/>
  <c r="C103" i="14"/>
  <c r="B103" i="14"/>
  <c r="A103" i="14"/>
  <c r="M102" i="14"/>
  <c r="L102" i="14"/>
  <c r="K102" i="14"/>
  <c r="J102" i="14"/>
  <c r="I102" i="14"/>
  <c r="H102" i="14"/>
  <c r="G102" i="14"/>
  <c r="F102" i="14"/>
  <c r="E102" i="14"/>
  <c r="D102" i="14"/>
  <c r="C102" i="14"/>
  <c r="B102" i="14"/>
  <c r="A102" i="14"/>
  <c r="M99" i="14"/>
  <c r="L99" i="14"/>
  <c r="K99" i="14"/>
  <c r="J99" i="14"/>
  <c r="I99" i="14"/>
  <c r="H99" i="14"/>
  <c r="G99" i="14"/>
  <c r="F99" i="14"/>
  <c r="E99" i="14"/>
  <c r="D99" i="14"/>
  <c r="C99" i="14"/>
  <c r="B99" i="14"/>
  <c r="A99" i="14"/>
  <c r="M98" i="14"/>
  <c r="L98" i="14"/>
  <c r="K98" i="14"/>
  <c r="J98" i="14"/>
  <c r="I98" i="14"/>
  <c r="H98" i="14"/>
  <c r="G98" i="14"/>
  <c r="F98" i="14"/>
  <c r="E98" i="14"/>
  <c r="D98" i="14"/>
  <c r="C98" i="14"/>
  <c r="B98" i="14"/>
  <c r="A98" i="14"/>
  <c r="M97" i="14"/>
  <c r="L97" i="14"/>
  <c r="K97" i="14"/>
  <c r="J97" i="14"/>
  <c r="I97" i="14"/>
  <c r="H97" i="14"/>
  <c r="G97" i="14"/>
  <c r="F97" i="14"/>
  <c r="E97" i="14"/>
  <c r="D97" i="14"/>
  <c r="C97" i="14"/>
  <c r="B97" i="14"/>
  <c r="A97" i="14"/>
  <c r="M96" i="14"/>
  <c r="L96" i="14"/>
  <c r="K96" i="14"/>
  <c r="J96" i="14"/>
  <c r="I96" i="14"/>
  <c r="H96" i="14"/>
  <c r="G96" i="14"/>
  <c r="F96" i="14"/>
  <c r="E96" i="14"/>
  <c r="D96" i="14"/>
  <c r="C96" i="14"/>
  <c r="B96" i="14"/>
  <c r="A96" i="14"/>
  <c r="M95" i="14"/>
  <c r="L95" i="14"/>
  <c r="K95" i="14"/>
  <c r="J95" i="14"/>
  <c r="I95" i="14"/>
  <c r="H95" i="14"/>
  <c r="G95" i="14"/>
  <c r="F95" i="14"/>
  <c r="E95" i="14"/>
  <c r="D95" i="14"/>
  <c r="C95" i="14"/>
  <c r="B95" i="14"/>
  <c r="A95" i="14"/>
  <c r="M94" i="14"/>
  <c r="L94" i="14"/>
  <c r="K94" i="14"/>
  <c r="J94" i="14"/>
  <c r="I94" i="14"/>
  <c r="H94" i="14"/>
  <c r="G94" i="14"/>
  <c r="F94" i="14"/>
  <c r="E94" i="14"/>
  <c r="D94" i="14"/>
  <c r="C94" i="14"/>
  <c r="B94" i="14"/>
  <c r="A94" i="14"/>
  <c r="M93" i="14"/>
  <c r="L93" i="14"/>
  <c r="K93" i="14"/>
  <c r="J93" i="14"/>
  <c r="I93" i="14"/>
  <c r="H93" i="14"/>
  <c r="G93" i="14"/>
  <c r="F93" i="14"/>
  <c r="E93" i="14"/>
  <c r="D93" i="14"/>
  <c r="C93" i="14"/>
  <c r="B93" i="14"/>
  <c r="A93" i="14"/>
  <c r="M92" i="14"/>
  <c r="L92" i="14"/>
  <c r="K92" i="14"/>
  <c r="J92" i="14"/>
  <c r="I92" i="14"/>
  <c r="H92" i="14"/>
  <c r="G92" i="14"/>
  <c r="F92" i="14"/>
  <c r="E92" i="14"/>
  <c r="D92" i="14"/>
  <c r="C92" i="14"/>
  <c r="B92" i="14"/>
  <c r="A92" i="14"/>
  <c r="M91" i="14"/>
  <c r="L91" i="14"/>
  <c r="K91" i="14"/>
  <c r="J91" i="14"/>
  <c r="I91" i="14"/>
  <c r="H91" i="14"/>
  <c r="G91" i="14"/>
  <c r="F91" i="14"/>
  <c r="E91" i="14"/>
  <c r="D91" i="14"/>
  <c r="C91" i="14"/>
  <c r="B91" i="14"/>
  <c r="A91" i="14"/>
  <c r="M90" i="14"/>
  <c r="L90" i="14"/>
  <c r="K90" i="14"/>
  <c r="J90" i="14"/>
  <c r="I90" i="14"/>
  <c r="H90" i="14"/>
  <c r="G90" i="14"/>
  <c r="F90" i="14"/>
  <c r="E90" i="14"/>
  <c r="D90" i="14"/>
  <c r="C90" i="14"/>
  <c r="B90" i="14"/>
  <c r="A90" i="14"/>
  <c r="M87" i="14"/>
  <c r="L87" i="14"/>
  <c r="K87" i="14"/>
  <c r="J87" i="14"/>
  <c r="I87" i="14"/>
  <c r="H87" i="14"/>
  <c r="G87" i="14"/>
  <c r="F87" i="14"/>
  <c r="E87" i="14"/>
  <c r="D87" i="14"/>
  <c r="C87" i="14"/>
  <c r="B87" i="14"/>
  <c r="A87" i="14"/>
  <c r="M86" i="14"/>
  <c r="L86" i="14"/>
  <c r="K86" i="14"/>
  <c r="J86" i="14"/>
  <c r="I86" i="14"/>
  <c r="H86" i="14"/>
  <c r="G86" i="14"/>
  <c r="F86" i="14"/>
  <c r="E86" i="14"/>
  <c r="D86" i="14"/>
  <c r="C86" i="14"/>
  <c r="B86" i="14"/>
  <c r="A86" i="14"/>
  <c r="M85" i="14"/>
  <c r="L85" i="14"/>
  <c r="K85" i="14"/>
  <c r="J85" i="14"/>
  <c r="I85" i="14"/>
  <c r="H85" i="14"/>
  <c r="G85" i="14"/>
  <c r="F85" i="14"/>
  <c r="E85" i="14"/>
  <c r="D85" i="14"/>
  <c r="C85" i="14"/>
  <c r="B85" i="14"/>
  <c r="A85" i="14"/>
  <c r="M84" i="14"/>
  <c r="L84" i="14"/>
  <c r="K84" i="14"/>
  <c r="J84" i="14"/>
  <c r="I84" i="14"/>
  <c r="H84" i="14"/>
  <c r="G84" i="14"/>
  <c r="F84" i="14"/>
  <c r="E84" i="14"/>
  <c r="D84" i="14"/>
  <c r="C84" i="14"/>
  <c r="B84" i="14"/>
  <c r="A84" i="14"/>
  <c r="M83" i="14"/>
  <c r="L83" i="14"/>
  <c r="K83" i="14"/>
  <c r="J83" i="14"/>
  <c r="I83" i="14"/>
  <c r="H83" i="14"/>
  <c r="G83" i="14"/>
  <c r="F83" i="14"/>
  <c r="E83" i="14"/>
  <c r="D83" i="14"/>
  <c r="C83" i="14"/>
  <c r="B83" i="14"/>
  <c r="A83" i="14"/>
  <c r="M82" i="14"/>
  <c r="L82" i="14"/>
  <c r="K82" i="14"/>
  <c r="J82" i="14"/>
  <c r="I82" i="14"/>
  <c r="H82" i="14"/>
  <c r="G82" i="14"/>
  <c r="F82" i="14"/>
  <c r="E82" i="14"/>
  <c r="D82" i="14"/>
  <c r="C82" i="14"/>
  <c r="B82" i="14"/>
  <c r="A82" i="14"/>
  <c r="M81" i="14"/>
  <c r="L81" i="14"/>
  <c r="K81" i="14"/>
  <c r="J81" i="14"/>
  <c r="I81" i="14"/>
  <c r="H81" i="14"/>
  <c r="G81" i="14"/>
  <c r="F81" i="14"/>
  <c r="E81" i="14"/>
  <c r="D81" i="14"/>
  <c r="C81" i="14"/>
  <c r="B81" i="14"/>
  <c r="A81" i="14"/>
  <c r="M80" i="14"/>
  <c r="L80" i="14"/>
  <c r="K80" i="14"/>
  <c r="J80" i="14"/>
  <c r="I80" i="14"/>
  <c r="H80" i="14"/>
  <c r="G80" i="14"/>
  <c r="F80" i="14"/>
  <c r="E80" i="14"/>
  <c r="D80" i="14"/>
  <c r="C80" i="14"/>
  <c r="B80" i="14"/>
  <c r="A80" i="14"/>
  <c r="M79" i="14"/>
  <c r="L79" i="14"/>
  <c r="K79" i="14"/>
  <c r="J79" i="14"/>
  <c r="I79" i="14"/>
  <c r="H79" i="14"/>
  <c r="G79" i="14"/>
  <c r="F79" i="14"/>
  <c r="E79" i="14"/>
  <c r="D79" i="14"/>
  <c r="C79" i="14"/>
  <c r="B79" i="14"/>
  <c r="A79" i="14"/>
  <c r="M75" i="14"/>
  <c r="L75" i="14"/>
  <c r="K75" i="14"/>
  <c r="J75" i="14"/>
  <c r="I75" i="14"/>
  <c r="H75" i="14"/>
  <c r="G75" i="14"/>
  <c r="F75" i="14"/>
  <c r="E75" i="14"/>
  <c r="D75" i="14"/>
  <c r="C75" i="14"/>
  <c r="B75" i="14"/>
  <c r="A75" i="14"/>
  <c r="M74" i="14"/>
  <c r="L74" i="14"/>
  <c r="K74" i="14"/>
  <c r="J74" i="14"/>
  <c r="I74" i="14"/>
  <c r="H74" i="14"/>
  <c r="G74" i="14"/>
  <c r="F74" i="14"/>
  <c r="E74" i="14"/>
  <c r="D74" i="14"/>
  <c r="C74" i="14"/>
  <c r="B74" i="14"/>
  <c r="A74" i="14"/>
  <c r="M73" i="14"/>
  <c r="L73" i="14"/>
  <c r="K73" i="14"/>
  <c r="J73" i="14"/>
  <c r="I73" i="14"/>
  <c r="H73" i="14"/>
  <c r="G73" i="14"/>
  <c r="F73" i="14"/>
  <c r="E73" i="14"/>
  <c r="D73" i="14"/>
  <c r="C73" i="14"/>
  <c r="B73" i="14"/>
  <c r="A73" i="14"/>
  <c r="M72" i="14"/>
  <c r="L72" i="14"/>
  <c r="K72" i="14"/>
  <c r="J72" i="14"/>
  <c r="I72" i="14"/>
  <c r="H72" i="14"/>
  <c r="G72" i="14"/>
  <c r="F72" i="14"/>
  <c r="E72" i="14"/>
  <c r="D72" i="14"/>
  <c r="C72" i="14"/>
  <c r="B72" i="14"/>
  <c r="A72" i="14"/>
  <c r="M71" i="14"/>
  <c r="L71" i="14"/>
  <c r="K71" i="14"/>
  <c r="J71" i="14"/>
  <c r="I71" i="14"/>
  <c r="H71" i="14"/>
  <c r="G71" i="14"/>
  <c r="F71" i="14"/>
  <c r="E71" i="14"/>
  <c r="D71" i="14"/>
  <c r="C71" i="14"/>
  <c r="B71" i="14"/>
  <c r="A71" i="14"/>
  <c r="M70" i="14"/>
  <c r="L70" i="14"/>
  <c r="K70" i="14"/>
  <c r="J70" i="14"/>
  <c r="I70" i="14"/>
  <c r="H70" i="14"/>
  <c r="G70" i="14"/>
  <c r="F70" i="14"/>
  <c r="E70" i="14"/>
  <c r="D70" i="14"/>
  <c r="C70" i="14"/>
  <c r="B70" i="14"/>
  <c r="A70" i="14"/>
  <c r="M69" i="14"/>
  <c r="L69" i="14"/>
  <c r="K69" i="14"/>
  <c r="J69" i="14"/>
  <c r="I69" i="14"/>
  <c r="H69" i="14"/>
  <c r="G69" i="14"/>
  <c r="F69" i="14"/>
  <c r="E69" i="14"/>
  <c r="D69" i="14"/>
  <c r="C69" i="14"/>
  <c r="B69" i="14"/>
  <c r="A69" i="14"/>
  <c r="M68" i="14"/>
  <c r="L68" i="14"/>
  <c r="K68" i="14"/>
  <c r="J68" i="14"/>
  <c r="I68" i="14"/>
  <c r="H68" i="14"/>
  <c r="G68" i="14"/>
  <c r="F68" i="14"/>
  <c r="E68" i="14"/>
  <c r="D68" i="14"/>
  <c r="C68" i="14"/>
  <c r="B68" i="14"/>
  <c r="A68" i="14"/>
  <c r="M67" i="14"/>
  <c r="L67" i="14"/>
  <c r="K67" i="14"/>
  <c r="J67" i="14"/>
  <c r="I67" i="14"/>
  <c r="H67" i="14"/>
  <c r="G67" i="14"/>
  <c r="F67" i="14"/>
  <c r="E67" i="14"/>
  <c r="D67" i="14"/>
  <c r="C67" i="14"/>
  <c r="B67" i="14"/>
  <c r="A67" i="14"/>
  <c r="A66" i="14"/>
  <c r="M63" i="14"/>
  <c r="L63" i="14"/>
  <c r="K63" i="14"/>
  <c r="J63" i="14"/>
  <c r="I63" i="14"/>
  <c r="H63" i="14"/>
  <c r="G63" i="14"/>
  <c r="F63" i="14"/>
  <c r="E63" i="14"/>
  <c r="D63" i="14"/>
  <c r="C63" i="14"/>
  <c r="B63" i="14"/>
  <c r="A63" i="14"/>
  <c r="M62" i="14"/>
  <c r="L62" i="14"/>
  <c r="K62" i="14"/>
  <c r="J62" i="14"/>
  <c r="I62" i="14"/>
  <c r="H62" i="14"/>
  <c r="G62" i="14"/>
  <c r="F62" i="14"/>
  <c r="E62" i="14"/>
  <c r="D62" i="14"/>
  <c r="C62" i="14"/>
  <c r="B62" i="14"/>
  <c r="A62" i="14"/>
  <c r="M61" i="14"/>
  <c r="L61" i="14"/>
  <c r="K61" i="14"/>
  <c r="J61" i="14"/>
  <c r="I61" i="14"/>
  <c r="H61" i="14"/>
  <c r="G61" i="14"/>
  <c r="F61" i="14"/>
  <c r="E61" i="14"/>
  <c r="D61" i="14"/>
  <c r="C61" i="14"/>
  <c r="B61" i="14"/>
  <c r="A61" i="14"/>
  <c r="M60" i="14"/>
  <c r="L60" i="14"/>
  <c r="K60" i="14"/>
  <c r="J60" i="14"/>
  <c r="I60" i="14"/>
  <c r="H60" i="14"/>
  <c r="G60" i="14"/>
  <c r="F60" i="14"/>
  <c r="E60" i="14"/>
  <c r="D60" i="14"/>
  <c r="C60" i="14"/>
  <c r="B60" i="14"/>
  <c r="A60" i="14"/>
  <c r="M59" i="14"/>
  <c r="L59" i="14"/>
  <c r="K59" i="14"/>
  <c r="J59" i="14"/>
  <c r="I59" i="14"/>
  <c r="H59" i="14"/>
  <c r="G59" i="14"/>
  <c r="F59" i="14"/>
  <c r="E59" i="14"/>
  <c r="D59" i="14"/>
  <c r="C59" i="14"/>
  <c r="B59" i="14"/>
  <c r="A59" i="14"/>
  <c r="M58" i="14"/>
  <c r="L58" i="14"/>
  <c r="K58" i="14"/>
  <c r="J58" i="14"/>
  <c r="I58" i="14"/>
  <c r="H58" i="14"/>
  <c r="G58" i="14"/>
  <c r="F58" i="14"/>
  <c r="E58" i="14"/>
  <c r="D58" i="14"/>
  <c r="C58" i="14"/>
  <c r="B58" i="14"/>
  <c r="A58" i="14"/>
  <c r="M57" i="14"/>
  <c r="L57" i="14"/>
  <c r="K57" i="14"/>
  <c r="J57" i="14"/>
  <c r="I57" i="14"/>
  <c r="H57" i="14"/>
  <c r="G57" i="14"/>
  <c r="F57" i="14"/>
  <c r="E57" i="14"/>
  <c r="D57" i="14"/>
  <c r="C57" i="14"/>
  <c r="B57" i="14"/>
  <c r="A57" i="14"/>
  <c r="M56" i="14"/>
  <c r="L56" i="14"/>
  <c r="K56" i="14"/>
  <c r="J56" i="14"/>
  <c r="I56" i="14"/>
  <c r="H56" i="14"/>
  <c r="G56" i="14"/>
  <c r="F56" i="14"/>
  <c r="E56" i="14"/>
  <c r="D56" i="14"/>
  <c r="C56" i="14"/>
  <c r="B56" i="14"/>
  <c r="A56" i="14"/>
  <c r="M55" i="14"/>
  <c r="L55" i="14"/>
  <c r="K55" i="14"/>
  <c r="J55" i="14"/>
  <c r="I55" i="14"/>
  <c r="H55" i="14"/>
  <c r="G55" i="14"/>
  <c r="F55" i="14"/>
  <c r="E55" i="14"/>
  <c r="D55" i="14"/>
  <c r="C55" i="14"/>
  <c r="B55" i="14"/>
  <c r="A55" i="14"/>
  <c r="A54" i="14"/>
  <c r="A53" i="14"/>
  <c r="W23" i="14"/>
  <c r="AG22" i="14"/>
  <c r="AF22" i="14"/>
  <c r="AE22" i="14"/>
  <c r="AD22" i="14"/>
  <c r="AG14" i="14"/>
  <c r="AF14" i="14"/>
  <c r="AE14" i="14"/>
  <c r="AD14" i="14"/>
  <c r="AQ12" i="14"/>
  <c r="AQ9" i="14"/>
  <c r="AG6" i="14"/>
  <c r="AF6" i="14"/>
  <c r="A29" i="14" s="1"/>
  <c r="AE6" i="14"/>
  <c r="AQ29" i="14" s="1"/>
  <c r="AD6" i="14"/>
  <c r="AQ28" i="14" s="1"/>
  <c r="A2" i="14"/>
  <c r="N33" i="12"/>
  <c r="M33" i="12"/>
  <c r="L33" i="12"/>
  <c r="N32" i="12"/>
  <c r="M32" i="12"/>
  <c r="L32" i="12"/>
  <c r="N31" i="12"/>
  <c r="M31" i="12"/>
  <c r="L31" i="12"/>
  <c r="N30" i="12"/>
  <c r="M30" i="12"/>
  <c r="L30" i="12"/>
  <c r="N29" i="12"/>
  <c r="M29" i="12"/>
  <c r="L29" i="12"/>
  <c r="N28" i="12"/>
  <c r="M28" i="12"/>
  <c r="L28" i="12"/>
  <c r="N27" i="12"/>
  <c r="M27" i="12"/>
  <c r="L27" i="12"/>
  <c r="N26" i="12"/>
  <c r="M26" i="12"/>
  <c r="L26" i="12"/>
  <c r="N25" i="12"/>
  <c r="M25" i="12"/>
  <c r="L25" i="12"/>
  <c r="N24" i="12"/>
  <c r="M24" i="12"/>
  <c r="L24" i="12"/>
  <c r="N23" i="12"/>
  <c r="M23" i="12"/>
  <c r="L23" i="12"/>
  <c r="N22" i="12"/>
  <c r="M22" i="12"/>
  <c r="L22" i="12"/>
  <c r="N21" i="12"/>
  <c r="M21" i="12"/>
  <c r="L21" i="12"/>
  <c r="N20" i="12"/>
  <c r="M20" i="12"/>
  <c r="L20" i="12"/>
  <c r="N19" i="12"/>
  <c r="M19" i="12"/>
  <c r="L19" i="12"/>
  <c r="N18" i="12"/>
  <c r="M18" i="12"/>
  <c r="L18" i="12"/>
  <c r="N17" i="12"/>
  <c r="M17" i="12"/>
  <c r="L17" i="12"/>
  <c r="N16" i="12"/>
  <c r="M16" i="12"/>
  <c r="L16" i="12"/>
  <c r="N15" i="12"/>
  <c r="M15" i="12"/>
  <c r="L15" i="12"/>
  <c r="N14" i="12"/>
  <c r="M14" i="12"/>
  <c r="L14" i="12"/>
  <c r="N13" i="12"/>
  <c r="M13" i="12"/>
  <c r="L13" i="12"/>
  <c r="N12" i="12"/>
  <c r="M12" i="12"/>
  <c r="L12" i="12"/>
  <c r="N11" i="12"/>
  <c r="M11" i="12"/>
  <c r="L11" i="12"/>
  <c r="N10" i="12"/>
  <c r="M10" i="12"/>
  <c r="L10" i="12"/>
  <c r="N9" i="12"/>
  <c r="M9" i="12"/>
  <c r="L9" i="12"/>
  <c r="N8" i="12"/>
  <c r="M8" i="12"/>
  <c r="L8" i="12"/>
  <c r="N7" i="12"/>
  <c r="M7" i="12"/>
  <c r="L7" i="12"/>
  <c r="N6" i="12"/>
  <c r="M6" i="12"/>
  <c r="L6" i="12"/>
  <c r="N5" i="12"/>
  <c r="M5" i="12"/>
  <c r="L5" i="12"/>
  <c r="N4" i="12"/>
  <c r="M4" i="12"/>
  <c r="L4" i="12"/>
  <c r="N3" i="12"/>
  <c r="M3" i="12"/>
  <c r="L3" i="12"/>
  <c r="K33" i="12"/>
  <c r="J33" i="12"/>
  <c r="I33" i="12"/>
  <c r="K32" i="12"/>
  <c r="J32" i="12"/>
  <c r="I32" i="12"/>
  <c r="K31" i="12"/>
  <c r="J31" i="12"/>
  <c r="I31" i="12"/>
  <c r="K30" i="12"/>
  <c r="J30" i="12"/>
  <c r="I30" i="12"/>
  <c r="K29" i="12"/>
  <c r="J29" i="12"/>
  <c r="I29" i="12"/>
  <c r="K28" i="12"/>
  <c r="J28" i="12"/>
  <c r="I28" i="12"/>
  <c r="K27" i="12"/>
  <c r="J27" i="12"/>
  <c r="I27" i="12"/>
  <c r="K26" i="12"/>
  <c r="J26" i="12"/>
  <c r="I26" i="12"/>
  <c r="K25" i="12"/>
  <c r="J25" i="12"/>
  <c r="I25" i="12"/>
  <c r="K24" i="12"/>
  <c r="J24" i="12"/>
  <c r="I24" i="12"/>
  <c r="K23" i="12"/>
  <c r="J23" i="12"/>
  <c r="I23" i="12"/>
  <c r="K22" i="12"/>
  <c r="J22" i="12"/>
  <c r="I22" i="12"/>
  <c r="K21" i="12"/>
  <c r="J21" i="12"/>
  <c r="I21" i="12"/>
  <c r="K20" i="12"/>
  <c r="J20" i="12"/>
  <c r="I20" i="12"/>
  <c r="K19" i="12"/>
  <c r="J19" i="12"/>
  <c r="I19" i="12"/>
  <c r="K18" i="12"/>
  <c r="J18" i="12"/>
  <c r="I18" i="12"/>
  <c r="K17" i="12"/>
  <c r="J17" i="12"/>
  <c r="I17" i="12"/>
  <c r="K16" i="12"/>
  <c r="J16" i="12"/>
  <c r="I16" i="12"/>
  <c r="K15" i="12"/>
  <c r="J15" i="12"/>
  <c r="I15" i="12"/>
  <c r="K14" i="12"/>
  <c r="J14" i="12"/>
  <c r="I14" i="12"/>
  <c r="K13" i="12"/>
  <c r="J13" i="12"/>
  <c r="I13" i="12"/>
  <c r="K12" i="12"/>
  <c r="J12" i="12"/>
  <c r="I12" i="12"/>
  <c r="K11" i="12"/>
  <c r="J11" i="12"/>
  <c r="I11" i="12"/>
  <c r="K10" i="12"/>
  <c r="J10" i="12"/>
  <c r="I10" i="12"/>
  <c r="K9" i="12"/>
  <c r="J9" i="12"/>
  <c r="I9" i="12"/>
  <c r="K8" i="12"/>
  <c r="J8" i="12"/>
  <c r="I8" i="12"/>
  <c r="K7" i="12"/>
  <c r="J7" i="12"/>
  <c r="I7" i="12"/>
  <c r="K6" i="12"/>
  <c r="J6" i="12"/>
  <c r="I6" i="12"/>
  <c r="K5" i="12"/>
  <c r="J5" i="12"/>
  <c r="I5" i="12"/>
  <c r="K4" i="12"/>
  <c r="J4" i="12"/>
  <c r="I4" i="12"/>
  <c r="K3" i="12"/>
  <c r="J3" i="12"/>
  <c r="I3" i="12"/>
  <c r="H33" i="12"/>
  <c r="G33" i="12"/>
  <c r="F33" i="12"/>
  <c r="H32" i="12"/>
  <c r="G32" i="12"/>
  <c r="F32" i="12"/>
  <c r="H31" i="12"/>
  <c r="G31" i="12"/>
  <c r="F31" i="12"/>
  <c r="H30" i="12"/>
  <c r="G30" i="12"/>
  <c r="F30" i="12"/>
  <c r="H29" i="12"/>
  <c r="G29" i="12"/>
  <c r="F29" i="12"/>
  <c r="H28" i="12"/>
  <c r="G28" i="12"/>
  <c r="F28" i="12"/>
  <c r="H27" i="12"/>
  <c r="G27" i="12"/>
  <c r="F27" i="12"/>
  <c r="H26" i="12"/>
  <c r="G26" i="12"/>
  <c r="F26" i="12"/>
  <c r="H25" i="12"/>
  <c r="G25" i="12"/>
  <c r="F25" i="12"/>
  <c r="H24" i="12"/>
  <c r="G24" i="12"/>
  <c r="F24" i="12"/>
  <c r="H23" i="12"/>
  <c r="G23" i="12"/>
  <c r="F23" i="12"/>
  <c r="H22" i="12"/>
  <c r="G22" i="12"/>
  <c r="F22" i="12"/>
  <c r="H21" i="12"/>
  <c r="G21" i="12"/>
  <c r="F21" i="12"/>
  <c r="H20" i="12"/>
  <c r="G20" i="12"/>
  <c r="F20" i="12"/>
  <c r="H19" i="12"/>
  <c r="G19" i="12"/>
  <c r="F19" i="12"/>
  <c r="AI104" i="2"/>
  <c r="H18" i="12"/>
  <c r="G18" i="12"/>
  <c r="F18" i="12"/>
  <c r="H17" i="12"/>
  <c r="G17" i="12"/>
  <c r="F17" i="12"/>
  <c r="H16" i="12"/>
  <c r="G16" i="12"/>
  <c r="F16" i="12"/>
  <c r="H15" i="12"/>
  <c r="G15" i="12"/>
  <c r="F15" i="12"/>
  <c r="H14" i="12"/>
  <c r="G14" i="12"/>
  <c r="F14" i="12"/>
  <c r="H13" i="12"/>
  <c r="G13" i="12"/>
  <c r="F13" i="12"/>
  <c r="H12" i="12"/>
  <c r="G12" i="12"/>
  <c r="F12" i="12"/>
  <c r="H11" i="12"/>
  <c r="G11" i="12"/>
  <c r="F11" i="12"/>
  <c r="H10" i="12"/>
  <c r="G10" i="12"/>
  <c r="F10" i="12"/>
  <c r="H9" i="12"/>
  <c r="G9" i="12"/>
  <c r="F9" i="12"/>
  <c r="H8" i="12"/>
  <c r="G8" i="12"/>
  <c r="F8" i="12"/>
  <c r="H7" i="12"/>
  <c r="G7" i="12"/>
  <c r="F7" i="12"/>
  <c r="H6" i="12"/>
  <c r="G6" i="12"/>
  <c r="F6" i="12"/>
  <c r="H5" i="12"/>
  <c r="G5" i="12"/>
  <c r="F5" i="12"/>
  <c r="H4" i="12"/>
  <c r="G4" i="12"/>
  <c r="F4" i="12"/>
  <c r="H3" i="12"/>
  <c r="G3" i="12"/>
  <c r="F3" i="12"/>
  <c r="E33" i="12"/>
  <c r="D33" i="12"/>
  <c r="C33" i="12"/>
  <c r="E32" i="12"/>
  <c r="D32" i="12"/>
  <c r="C32" i="12"/>
  <c r="E31" i="12"/>
  <c r="D31" i="12"/>
  <c r="C31" i="12"/>
  <c r="E30" i="12"/>
  <c r="D30" i="12"/>
  <c r="C30" i="12"/>
  <c r="E29" i="12"/>
  <c r="D29" i="12"/>
  <c r="C29" i="12"/>
  <c r="E28" i="12"/>
  <c r="D28" i="12"/>
  <c r="C28" i="12"/>
  <c r="E27" i="12"/>
  <c r="D27" i="12"/>
  <c r="C27" i="12"/>
  <c r="E26" i="12"/>
  <c r="D26" i="12"/>
  <c r="C26" i="12"/>
  <c r="E25" i="12"/>
  <c r="D25" i="12"/>
  <c r="C25" i="12"/>
  <c r="E24" i="12"/>
  <c r="D24" i="12"/>
  <c r="C24" i="12"/>
  <c r="E23" i="12"/>
  <c r="D23" i="12"/>
  <c r="C23" i="12"/>
  <c r="E22" i="12"/>
  <c r="D22" i="12"/>
  <c r="C22" i="12"/>
  <c r="E21" i="12"/>
  <c r="D21" i="12"/>
  <c r="C21" i="12"/>
  <c r="E20" i="12"/>
  <c r="D20" i="12"/>
  <c r="C20" i="12"/>
  <c r="E19" i="12"/>
  <c r="D19" i="12"/>
  <c r="C19" i="12"/>
  <c r="E18" i="12"/>
  <c r="D18" i="12"/>
  <c r="C18" i="12"/>
  <c r="E17" i="12"/>
  <c r="D17" i="12"/>
  <c r="C17" i="12"/>
  <c r="E16" i="12"/>
  <c r="D16" i="12"/>
  <c r="C16" i="12"/>
  <c r="E15" i="12"/>
  <c r="D15" i="12"/>
  <c r="C15" i="12"/>
  <c r="E14" i="12"/>
  <c r="D14" i="12"/>
  <c r="C14" i="12"/>
  <c r="E13" i="12"/>
  <c r="D13" i="12"/>
  <c r="C13" i="12"/>
  <c r="E12" i="12"/>
  <c r="D12" i="12"/>
  <c r="C12" i="12"/>
  <c r="E11" i="12"/>
  <c r="D11" i="12"/>
  <c r="C11" i="12"/>
  <c r="E10" i="12"/>
  <c r="D10" i="12"/>
  <c r="C10" i="12"/>
  <c r="E9" i="12"/>
  <c r="D9" i="12"/>
  <c r="C9" i="12"/>
  <c r="E8" i="12"/>
  <c r="D8" i="12"/>
  <c r="C8" i="12"/>
  <c r="E7" i="12"/>
  <c r="D7" i="12"/>
  <c r="C7" i="12"/>
  <c r="E6" i="12"/>
  <c r="D6" i="12"/>
  <c r="C6" i="12"/>
  <c r="E5" i="12"/>
  <c r="D5" i="12"/>
  <c r="C5" i="12"/>
  <c r="E4" i="12"/>
  <c r="D4" i="12"/>
  <c r="C4" i="12"/>
  <c r="E3" i="12"/>
  <c r="D3" i="12"/>
  <c r="C3" i="12"/>
  <c r="AG104" i="4"/>
  <c r="AH104" i="4"/>
  <c r="AI104" i="4"/>
  <c r="AJ104" i="4"/>
  <c r="AG105" i="4"/>
  <c r="AH105" i="4"/>
  <c r="AI105" i="4"/>
  <c r="AJ105" i="4"/>
  <c r="AG106" i="4"/>
  <c r="AH106" i="4"/>
  <c r="AI106" i="4"/>
  <c r="AJ106" i="4"/>
  <c r="AG107" i="4"/>
  <c r="AH107" i="4"/>
  <c r="AI107" i="4"/>
  <c r="AJ107" i="4"/>
  <c r="AG108" i="4"/>
  <c r="AH108" i="4"/>
  <c r="AI108" i="4"/>
  <c r="AJ108" i="4"/>
  <c r="AG109" i="4"/>
  <c r="AH109" i="4"/>
  <c r="AI109" i="4"/>
  <c r="AJ109" i="4"/>
  <c r="AG110" i="4"/>
  <c r="AH110" i="4"/>
  <c r="AI110" i="4"/>
  <c r="AJ110" i="4"/>
  <c r="AH103" i="4"/>
  <c r="AI103" i="4"/>
  <c r="AJ103" i="4"/>
  <c r="AG103" i="4"/>
  <c r="AG104" i="3"/>
  <c r="AH104" i="3"/>
  <c r="AI104" i="3"/>
  <c r="AJ104" i="3"/>
  <c r="AG105" i="3"/>
  <c r="AH105" i="3"/>
  <c r="AI105" i="3"/>
  <c r="AJ105" i="3"/>
  <c r="AG106" i="3"/>
  <c r="AH106" i="3"/>
  <c r="AI106" i="3"/>
  <c r="AJ106" i="3"/>
  <c r="AG107" i="3"/>
  <c r="AH107" i="3"/>
  <c r="AI107" i="3"/>
  <c r="AJ107" i="3"/>
  <c r="AG108" i="3"/>
  <c r="AH108" i="3"/>
  <c r="AI108" i="3"/>
  <c r="AJ108" i="3"/>
  <c r="AG109" i="3"/>
  <c r="AH109" i="3"/>
  <c r="AI109" i="3"/>
  <c r="AJ109" i="3"/>
  <c r="AG110" i="3"/>
  <c r="AH110" i="3"/>
  <c r="AI110" i="3"/>
  <c r="AJ110" i="3"/>
  <c r="AH103" i="3"/>
  <c r="AI103" i="3"/>
  <c r="AJ103" i="3"/>
  <c r="AG103" i="3"/>
  <c r="AG104" i="2"/>
  <c r="AH104" i="2"/>
  <c r="AJ104" i="2"/>
  <c r="AK104" i="2"/>
  <c r="AL104" i="2"/>
  <c r="AM104" i="2"/>
  <c r="AN104" i="2"/>
  <c r="AG105" i="2"/>
  <c r="AH105" i="2"/>
  <c r="AI105" i="2"/>
  <c r="AJ105" i="2"/>
  <c r="AK105" i="2"/>
  <c r="AL105" i="2"/>
  <c r="AM105" i="2"/>
  <c r="AN105" i="2"/>
  <c r="AG106" i="2"/>
  <c r="AH106" i="2"/>
  <c r="AI106" i="2"/>
  <c r="AJ106" i="2"/>
  <c r="AK106" i="2"/>
  <c r="AL106" i="2"/>
  <c r="AM106" i="2"/>
  <c r="AN106" i="2"/>
  <c r="AG107" i="2"/>
  <c r="AH107" i="2"/>
  <c r="AI107" i="2"/>
  <c r="AJ107" i="2"/>
  <c r="AK107" i="2"/>
  <c r="AL107" i="2"/>
  <c r="AM107" i="2"/>
  <c r="AN107" i="2"/>
  <c r="AG108" i="2"/>
  <c r="AH108" i="2"/>
  <c r="AI108" i="2"/>
  <c r="AJ108" i="2"/>
  <c r="AK108" i="2"/>
  <c r="AL108" i="2"/>
  <c r="AM108" i="2"/>
  <c r="AN108" i="2"/>
  <c r="AG109" i="2"/>
  <c r="AH109" i="2"/>
  <c r="AI109" i="2"/>
  <c r="AJ109" i="2"/>
  <c r="AK109" i="2"/>
  <c r="AL109" i="2"/>
  <c r="AM109" i="2"/>
  <c r="AN109" i="2"/>
  <c r="AG110" i="2"/>
  <c r="AH110" i="2"/>
  <c r="AI110" i="2"/>
  <c r="AJ110" i="2"/>
  <c r="AK110" i="2"/>
  <c r="AL110" i="2"/>
  <c r="AM110" i="2"/>
  <c r="AN110" i="2"/>
  <c r="AH103" i="2"/>
  <c r="AI103" i="2"/>
  <c r="AJ103" i="2"/>
  <c r="AK103" i="2"/>
  <c r="AL103" i="2"/>
  <c r="AM103" i="2"/>
  <c r="AN103" i="2"/>
  <c r="AG103" i="2"/>
  <c r="AK104" i="1"/>
  <c r="AL104" i="1"/>
  <c r="AM104" i="1"/>
  <c r="AN104" i="1"/>
  <c r="AK105" i="1"/>
  <c r="AL105" i="1"/>
  <c r="AM105" i="1"/>
  <c r="AN105" i="1"/>
  <c r="AK106" i="1"/>
  <c r="AL106" i="1"/>
  <c r="AM106" i="1"/>
  <c r="AN106" i="1"/>
  <c r="AK107" i="1"/>
  <c r="AL107" i="1"/>
  <c r="AM107" i="1"/>
  <c r="AN107" i="1"/>
  <c r="AK108" i="1"/>
  <c r="AL108" i="1"/>
  <c r="AM108" i="1"/>
  <c r="AN108" i="1"/>
  <c r="AK109" i="1"/>
  <c r="AL109" i="1"/>
  <c r="AM109" i="1"/>
  <c r="AN109" i="1"/>
  <c r="AK110" i="1"/>
  <c r="AL110" i="1"/>
  <c r="AM110" i="1"/>
  <c r="AN110" i="1"/>
  <c r="AL103" i="1"/>
  <c r="AM103" i="1"/>
  <c r="AN103" i="1"/>
  <c r="AK103" i="1"/>
  <c r="AJ104" i="1"/>
  <c r="AJ105" i="1"/>
  <c r="AJ106" i="1"/>
  <c r="AJ107" i="1"/>
  <c r="AJ108" i="1"/>
  <c r="AJ109" i="1"/>
  <c r="AJ110" i="1"/>
  <c r="AJ103" i="1"/>
  <c r="AI104" i="1"/>
  <c r="AI105" i="1"/>
  <c r="AI106" i="1"/>
  <c r="AI107" i="1"/>
  <c r="AI108" i="1"/>
  <c r="AI109" i="1"/>
  <c r="AI110" i="1"/>
  <c r="AI103" i="1"/>
  <c r="AH104" i="1"/>
  <c r="AH105" i="1"/>
  <c r="AH106" i="1"/>
  <c r="AH107" i="1"/>
  <c r="AH108" i="1"/>
  <c r="AH109" i="1"/>
  <c r="AH110" i="1"/>
  <c r="AG104" i="1"/>
  <c r="AG105" i="1"/>
  <c r="AG106" i="1"/>
  <c r="AG107" i="1"/>
  <c r="AG108" i="1"/>
  <c r="AG109" i="1"/>
  <c r="AG110" i="1"/>
  <c r="AG103" i="1"/>
  <c r="AH103" i="1"/>
  <c r="U66" i="12"/>
  <c r="T66" i="12"/>
  <c r="S66" i="12"/>
  <c r="R66" i="12"/>
  <c r="U50" i="12"/>
  <c r="T50" i="12"/>
  <c r="S50" i="12"/>
  <c r="R50" i="12"/>
  <c r="U37" i="12"/>
  <c r="T37" i="12"/>
  <c r="S37" i="12"/>
  <c r="R37" i="12"/>
  <c r="L1" i="12"/>
  <c r="I1" i="12"/>
  <c r="F1" i="12"/>
  <c r="C1" i="12"/>
  <c r="AR60" i="2"/>
  <c r="AR61" i="2"/>
  <c r="AR62" i="2"/>
  <c r="AR63" i="2"/>
  <c r="AR64" i="2"/>
  <c r="AR65" i="2"/>
  <c r="AR66" i="2"/>
  <c r="AR59" i="2"/>
  <c r="AQ60" i="2"/>
  <c r="AQ61" i="2"/>
  <c r="AQ62" i="2"/>
  <c r="AQ63" i="2"/>
  <c r="AQ64" i="2"/>
  <c r="AQ65" i="2"/>
  <c r="AQ66" i="2"/>
  <c r="AQ59" i="2"/>
  <c r="AP60" i="2"/>
  <c r="AP61" i="2"/>
  <c r="AP62" i="2"/>
  <c r="AP63" i="2"/>
  <c r="AP64" i="2"/>
  <c r="AP65" i="2"/>
  <c r="AP66" i="2"/>
  <c r="AP59" i="2"/>
  <c r="AO60" i="2"/>
  <c r="AO61" i="2"/>
  <c r="AO62" i="2"/>
  <c r="AO63" i="2"/>
  <c r="AO64" i="2"/>
  <c r="AO65" i="2"/>
  <c r="AO66" i="2"/>
  <c r="AO59" i="2"/>
  <c r="AN60" i="2"/>
  <c r="AN61" i="2"/>
  <c r="AN62" i="2"/>
  <c r="AN63" i="2"/>
  <c r="AN64" i="2"/>
  <c r="AN65" i="2"/>
  <c r="AN66" i="2"/>
  <c r="AN59" i="2"/>
  <c r="AM60" i="2"/>
  <c r="AM61" i="2"/>
  <c r="AM62" i="2"/>
  <c r="AM63" i="2"/>
  <c r="AM64" i="2"/>
  <c r="AM65" i="2"/>
  <c r="AM66" i="2"/>
  <c r="AM59" i="2"/>
  <c r="AL60" i="2"/>
  <c r="AL61" i="2"/>
  <c r="AL62" i="2"/>
  <c r="AL63" i="2"/>
  <c r="AL64" i="2"/>
  <c r="AL65" i="2"/>
  <c r="AL66" i="2"/>
  <c r="AL59" i="2"/>
  <c r="AK60" i="2"/>
  <c r="AK61" i="2"/>
  <c r="AK62" i="2"/>
  <c r="AK63" i="2"/>
  <c r="AK64" i="2"/>
  <c r="AK65" i="2"/>
  <c r="AK66" i="2"/>
  <c r="AK59" i="2"/>
  <c r="AJ60" i="2"/>
  <c r="AJ61" i="2"/>
  <c r="AJ62" i="2"/>
  <c r="AJ63" i="2"/>
  <c r="AJ64" i="2"/>
  <c r="AJ65" i="2"/>
  <c r="AJ66" i="2"/>
  <c r="AJ59" i="2"/>
  <c r="AI60" i="2"/>
  <c r="AI61" i="2"/>
  <c r="AI62" i="2"/>
  <c r="AI63" i="2"/>
  <c r="AI64" i="2"/>
  <c r="AI65" i="2"/>
  <c r="AI66" i="2"/>
  <c r="AI59" i="2"/>
  <c r="AH60" i="2"/>
  <c r="AH61" i="2"/>
  <c r="AH62" i="2"/>
  <c r="AH63" i="2"/>
  <c r="AH64" i="2"/>
  <c r="AH65" i="2"/>
  <c r="AH66" i="2"/>
  <c r="AH59" i="2"/>
  <c r="AG61" i="2"/>
  <c r="AG62" i="2"/>
  <c r="AG63" i="2"/>
  <c r="AG64" i="2"/>
  <c r="AG65" i="2"/>
  <c r="AG66" i="2"/>
  <c r="AG60" i="2"/>
  <c r="AG82" i="2"/>
  <c r="F3" i="10" s="1"/>
  <c r="AG83" i="2"/>
  <c r="AG84" i="2"/>
  <c r="AG85" i="2"/>
  <c r="B24" i="11" s="1"/>
  <c r="AG86" i="2"/>
  <c r="F7" i="10" s="1"/>
  <c r="AG87" i="2"/>
  <c r="B26" i="11" s="1"/>
  <c r="AG88" i="2"/>
  <c r="F9" i="10" s="1"/>
  <c r="N33" i="10"/>
  <c r="M33" i="10"/>
  <c r="L33" i="10"/>
  <c r="N32" i="10"/>
  <c r="M32" i="10"/>
  <c r="L32" i="10"/>
  <c r="N31" i="10"/>
  <c r="M31" i="10"/>
  <c r="L31" i="10"/>
  <c r="N30" i="10"/>
  <c r="M30" i="10"/>
  <c r="L30" i="10"/>
  <c r="N29" i="10"/>
  <c r="M29" i="10"/>
  <c r="L29" i="10"/>
  <c r="N28" i="10"/>
  <c r="M28" i="10"/>
  <c r="L28" i="10"/>
  <c r="N27" i="10"/>
  <c r="M27" i="10"/>
  <c r="L27" i="10"/>
  <c r="N26" i="10"/>
  <c r="M26" i="10"/>
  <c r="L26" i="10"/>
  <c r="N25" i="10"/>
  <c r="M25" i="10"/>
  <c r="L25" i="10"/>
  <c r="N24" i="10"/>
  <c r="M24" i="10"/>
  <c r="L24" i="10"/>
  <c r="N23" i="10"/>
  <c r="M23" i="10"/>
  <c r="L23" i="10"/>
  <c r="N22" i="10"/>
  <c r="M22" i="10"/>
  <c r="L22" i="10"/>
  <c r="N21" i="10"/>
  <c r="M21" i="10"/>
  <c r="L21" i="10"/>
  <c r="N20" i="10"/>
  <c r="M20" i="10"/>
  <c r="L20" i="10"/>
  <c r="N19" i="10"/>
  <c r="M19" i="10"/>
  <c r="L19" i="10"/>
  <c r="N18" i="10"/>
  <c r="M18" i="10"/>
  <c r="L18" i="10"/>
  <c r="N17" i="10"/>
  <c r="M17" i="10"/>
  <c r="L17" i="10"/>
  <c r="N16" i="10"/>
  <c r="M16" i="10"/>
  <c r="L16" i="10"/>
  <c r="N15" i="10"/>
  <c r="M15" i="10"/>
  <c r="L15" i="10"/>
  <c r="N14" i="10"/>
  <c r="M14" i="10"/>
  <c r="L14" i="10"/>
  <c r="N13" i="10"/>
  <c r="M13" i="10"/>
  <c r="L13" i="10"/>
  <c r="N12" i="10"/>
  <c r="M12" i="10"/>
  <c r="L12" i="10"/>
  <c r="N11" i="10"/>
  <c r="M11" i="10"/>
  <c r="L11" i="10"/>
  <c r="N10" i="10"/>
  <c r="M10" i="10"/>
  <c r="L10" i="10"/>
  <c r="N9" i="10"/>
  <c r="M9" i="10"/>
  <c r="L9" i="10"/>
  <c r="N8" i="10"/>
  <c r="M8" i="10"/>
  <c r="L8" i="10"/>
  <c r="N7" i="10"/>
  <c r="M7" i="10"/>
  <c r="L7" i="10"/>
  <c r="N6" i="10"/>
  <c r="M6" i="10"/>
  <c r="L6" i="10"/>
  <c r="N5" i="10"/>
  <c r="M5" i="10"/>
  <c r="L5" i="10"/>
  <c r="N4" i="10"/>
  <c r="M4" i="10"/>
  <c r="L4" i="10"/>
  <c r="N3" i="10"/>
  <c r="M3" i="10"/>
  <c r="L3" i="10"/>
  <c r="K33" i="10"/>
  <c r="J33" i="10"/>
  <c r="I33" i="10"/>
  <c r="K32" i="10"/>
  <c r="J32" i="10"/>
  <c r="I32" i="10"/>
  <c r="K31" i="10"/>
  <c r="J31" i="10"/>
  <c r="I31" i="10"/>
  <c r="K30" i="10"/>
  <c r="J30" i="10"/>
  <c r="I30" i="10"/>
  <c r="K29" i="10"/>
  <c r="J29" i="10"/>
  <c r="I29" i="10"/>
  <c r="K28" i="10"/>
  <c r="J28" i="10"/>
  <c r="I28" i="10"/>
  <c r="K27" i="10"/>
  <c r="J27" i="10"/>
  <c r="I27" i="10"/>
  <c r="K26" i="10"/>
  <c r="J26" i="10"/>
  <c r="I26" i="10"/>
  <c r="K25" i="10"/>
  <c r="J25" i="10"/>
  <c r="I25" i="10"/>
  <c r="K24" i="10"/>
  <c r="J24" i="10"/>
  <c r="I24" i="10"/>
  <c r="K23" i="10"/>
  <c r="J23" i="10"/>
  <c r="I23" i="10"/>
  <c r="K22" i="10"/>
  <c r="J22" i="10"/>
  <c r="I22" i="10"/>
  <c r="K21" i="10"/>
  <c r="J21" i="10"/>
  <c r="I21" i="10"/>
  <c r="K20" i="10"/>
  <c r="J20" i="10"/>
  <c r="I20" i="10"/>
  <c r="K19" i="10"/>
  <c r="J19" i="10"/>
  <c r="I19" i="10"/>
  <c r="K18" i="10"/>
  <c r="J18" i="10"/>
  <c r="I18" i="10"/>
  <c r="K17" i="10"/>
  <c r="J17" i="10"/>
  <c r="I17" i="10"/>
  <c r="K16" i="10"/>
  <c r="J16" i="10"/>
  <c r="I16" i="10"/>
  <c r="K15" i="10"/>
  <c r="J15" i="10"/>
  <c r="I15" i="10"/>
  <c r="K14" i="10"/>
  <c r="J14" i="10"/>
  <c r="I14" i="10"/>
  <c r="K13" i="10"/>
  <c r="J13" i="10"/>
  <c r="I13" i="10"/>
  <c r="K12" i="10"/>
  <c r="J12" i="10"/>
  <c r="I12" i="10"/>
  <c r="K11" i="10"/>
  <c r="J11" i="10"/>
  <c r="I11" i="10"/>
  <c r="K10" i="10"/>
  <c r="J10" i="10"/>
  <c r="I10" i="10"/>
  <c r="K9" i="10"/>
  <c r="J9" i="10"/>
  <c r="I9" i="10"/>
  <c r="K8" i="10"/>
  <c r="J8" i="10"/>
  <c r="I8" i="10"/>
  <c r="K7" i="10"/>
  <c r="J7" i="10"/>
  <c r="I7" i="10"/>
  <c r="K6" i="10"/>
  <c r="J6" i="10"/>
  <c r="I6" i="10"/>
  <c r="K5" i="10"/>
  <c r="J5" i="10"/>
  <c r="I5" i="10"/>
  <c r="K4" i="10"/>
  <c r="J4" i="10"/>
  <c r="I4" i="10"/>
  <c r="K3" i="10"/>
  <c r="J3" i="10"/>
  <c r="I3" i="10"/>
  <c r="H33" i="10"/>
  <c r="G33" i="10"/>
  <c r="F33" i="10"/>
  <c r="H32" i="10"/>
  <c r="G32" i="10"/>
  <c r="F32" i="10"/>
  <c r="H31" i="10"/>
  <c r="G31" i="10"/>
  <c r="F31" i="10"/>
  <c r="H30" i="10"/>
  <c r="G30" i="10"/>
  <c r="F30" i="10"/>
  <c r="H29" i="10"/>
  <c r="G29" i="10"/>
  <c r="F29" i="10"/>
  <c r="H28" i="10"/>
  <c r="G28" i="10"/>
  <c r="F28" i="10"/>
  <c r="H27" i="10"/>
  <c r="G27" i="10"/>
  <c r="F27" i="10"/>
  <c r="H26" i="10"/>
  <c r="G26" i="10"/>
  <c r="F26" i="10"/>
  <c r="H25" i="10"/>
  <c r="G25" i="10"/>
  <c r="F25" i="10"/>
  <c r="H24" i="10"/>
  <c r="G24" i="10"/>
  <c r="F24" i="10"/>
  <c r="H23" i="10"/>
  <c r="G23" i="10"/>
  <c r="F23" i="10"/>
  <c r="H22" i="10"/>
  <c r="G22" i="10"/>
  <c r="F22" i="10"/>
  <c r="H21" i="10"/>
  <c r="G21" i="10"/>
  <c r="F21" i="10"/>
  <c r="H20" i="10"/>
  <c r="G20" i="10"/>
  <c r="F20" i="10"/>
  <c r="H19" i="10"/>
  <c r="G19" i="10"/>
  <c r="F19" i="10"/>
  <c r="H18" i="10"/>
  <c r="G18" i="10"/>
  <c r="F18" i="10"/>
  <c r="H17" i="10"/>
  <c r="G17" i="10"/>
  <c r="F17" i="10"/>
  <c r="H16" i="10"/>
  <c r="G16" i="10"/>
  <c r="F16" i="10"/>
  <c r="H15" i="10"/>
  <c r="G15" i="10"/>
  <c r="F15" i="10"/>
  <c r="H14" i="10"/>
  <c r="G14" i="10"/>
  <c r="F14" i="10"/>
  <c r="H13" i="10"/>
  <c r="G13" i="10"/>
  <c r="F13" i="10"/>
  <c r="H12" i="10"/>
  <c r="G12" i="10"/>
  <c r="F12" i="10"/>
  <c r="H11" i="10"/>
  <c r="G11" i="10"/>
  <c r="F11" i="10"/>
  <c r="H10" i="10"/>
  <c r="G10" i="10"/>
  <c r="F10" i="10"/>
  <c r="H9" i="10"/>
  <c r="G9" i="10"/>
  <c r="H8" i="10"/>
  <c r="G8" i="10"/>
  <c r="F8" i="10"/>
  <c r="H7" i="10"/>
  <c r="G7" i="10"/>
  <c r="H6" i="10"/>
  <c r="G6" i="10"/>
  <c r="F6" i="10"/>
  <c r="H5" i="10"/>
  <c r="G5" i="10"/>
  <c r="F5" i="10"/>
  <c r="H4" i="10"/>
  <c r="G4" i="10"/>
  <c r="F4" i="10"/>
  <c r="H3" i="10"/>
  <c r="G3" i="10"/>
  <c r="E33" i="10"/>
  <c r="D33" i="10"/>
  <c r="C33" i="10"/>
  <c r="E32" i="10"/>
  <c r="D32" i="10"/>
  <c r="C32" i="10"/>
  <c r="E31" i="10"/>
  <c r="D31" i="10"/>
  <c r="C31" i="10"/>
  <c r="E30" i="10"/>
  <c r="D30" i="10"/>
  <c r="C30" i="10"/>
  <c r="E29" i="10"/>
  <c r="D29" i="10"/>
  <c r="C29" i="10"/>
  <c r="E28" i="10"/>
  <c r="D28" i="10"/>
  <c r="C28" i="10"/>
  <c r="E27" i="10"/>
  <c r="D27" i="10"/>
  <c r="C27" i="10"/>
  <c r="E26" i="10"/>
  <c r="D26" i="10"/>
  <c r="C26" i="10"/>
  <c r="E25" i="10"/>
  <c r="D25" i="10"/>
  <c r="C25" i="10"/>
  <c r="E24" i="10"/>
  <c r="D24" i="10"/>
  <c r="C24" i="10"/>
  <c r="E23" i="10"/>
  <c r="D23" i="10"/>
  <c r="C23" i="10"/>
  <c r="E22" i="10"/>
  <c r="D22" i="10"/>
  <c r="C22" i="10"/>
  <c r="E21" i="10"/>
  <c r="D21" i="10"/>
  <c r="C21" i="10"/>
  <c r="E20" i="10"/>
  <c r="D20" i="10"/>
  <c r="C20" i="10"/>
  <c r="E19" i="10"/>
  <c r="D19" i="10"/>
  <c r="C19" i="10"/>
  <c r="E18" i="10"/>
  <c r="D18" i="10"/>
  <c r="C18" i="10"/>
  <c r="E17" i="10"/>
  <c r="D17" i="10"/>
  <c r="C17" i="10"/>
  <c r="E16" i="10"/>
  <c r="D16" i="10"/>
  <c r="C16" i="10"/>
  <c r="E15" i="10"/>
  <c r="D15" i="10"/>
  <c r="C15" i="10"/>
  <c r="E14" i="10"/>
  <c r="D14" i="10"/>
  <c r="C14" i="10"/>
  <c r="E13" i="10"/>
  <c r="D13" i="10"/>
  <c r="C13" i="10"/>
  <c r="E12" i="10"/>
  <c r="D12" i="10"/>
  <c r="C12" i="10"/>
  <c r="E11" i="10"/>
  <c r="D11" i="10"/>
  <c r="C11" i="10"/>
  <c r="E10" i="10"/>
  <c r="D10" i="10"/>
  <c r="C10" i="10"/>
  <c r="E9" i="10"/>
  <c r="D9" i="10"/>
  <c r="C9" i="10"/>
  <c r="E8" i="10"/>
  <c r="D8" i="10"/>
  <c r="C8" i="10"/>
  <c r="E7" i="10"/>
  <c r="D7" i="10"/>
  <c r="C7" i="10"/>
  <c r="E6" i="10"/>
  <c r="D6" i="10"/>
  <c r="C6" i="10"/>
  <c r="A42" i="11"/>
  <c r="A43" i="11"/>
  <c r="B43" i="11"/>
  <c r="C43" i="11"/>
  <c r="D43" i="11"/>
  <c r="E43" i="11"/>
  <c r="F43" i="11"/>
  <c r="G43" i="11"/>
  <c r="H43" i="11"/>
  <c r="I43" i="11"/>
  <c r="J43" i="11"/>
  <c r="K43" i="11"/>
  <c r="L43" i="11"/>
  <c r="M43" i="11"/>
  <c r="A44" i="11"/>
  <c r="B44" i="11"/>
  <c r="C44" i="11"/>
  <c r="D44" i="11"/>
  <c r="E44" i="11"/>
  <c r="F44" i="11"/>
  <c r="G44" i="11"/>
  <c r="H44" i="11"/>
  <c r="I44" i="11"/>
  <c r="J44" i="11"/>
  <c r="K44" i="11"/>
  <c r="L44" i="11"/>
  <c r="M44" i="11"/>
  <c r="A45" i="11"/>
  <c r="B45" i="11"/>
  <c r="C45" i="11"/>
  <c r="D45" i="11"/>
  <c r="E45" i="11"/>
  <c r="F45" i="11"/>
  <c r="G45" i="11"/>
  <c r="H45" i="11"/>
  <c r="I45" i="11"/>
  <c r="J45" i="11"/>
  <c r="K45" i="11"/>
  <c r="L45" i="11"/>
  <c r="M45" i="11"/>
  <c r="A46" i="11"/>
  <c r="B46" i="11"/>
  <c r="C46" i="11"/>
  <c r="D46" i="11"/>
  <c r="E46" i="11"/>
  <c r="F46" i="11"/>
  <c r="G46" i="11"/>
  <c r="H46" i="11"/>
  <c r="I46" i="11"/>
  <c r="J46" i="11"/>
  <c r="K46" i="11"/>
  <c r="L46" i="11"/>
  <c r="M46" i="11"/>
  <c r="A47" i="11"/>
  <c r="B47" i="11"/>
  <c r="C47" i="11"/>
  <c r="D47" i="11"/>
  <c r="E47" i="11"/>
  <c r="F47" i="11"/>
  <c r="G47" i="11"/>
  <c r="H47" i="11"/>
  <c r="I47" i="11"/>
  <c r="J47" i="11"/>
  <c r="K47" i="11"/>
  <c r="L47" i="11"/>
  <c r="M47" i="11"/>
  <c r="A48" i="11"/>
  <c r="B48" i="11"/>
  <c r="C48" i="11"/>
  <c r="D48" i="11"/>
  <c r="E48" i="11"/>
  <c r="F48" i="11"/>
  <c r="G48" i="11"/>
  <c r="H48" i="11"/>
  <c r="I48" i="11"/>
  <c r="J48" i="11"/>
  <c r="K48" i="11"/>
  <c r="L48" i="11"/>
  <c r="M48" i="11"/>
  <c r="A49" i="11"/>
  <c r="B49" i="11"/>
  <c r="C49" i="11"/>
  <c r="D49" i="11"/>
  <c r="E49" i="11"/>
  <c r="F49" i="11"/>
  <c r="G49" i="11"/>
  <c r="H49" i="11"/>
  <c r="I49" i="11"/>
  <c r="J49" i="11"/>
  <c r="K49" i="11"/>
  <c r="L49" i="11"/>
  <c r="M49" i="11"/>
  <c r="A50" i="11"/>
  <c r="B50" i="11"/>
  <c r="C50" i="11"/>
  <c r="D50" i="11"/>
  <c r="E50" i="11"/>
  <c r="F50" i="11"/>
  <c r="G50" i="11"/>
  <c r="H50" i="11"/>
  <c r="I50" i="11"/>
  <c r="J50" i="11"/>
  <c r="K50" i="11"/>
  <c r="L50" i="11"/>
  <c r="M50" i="11"/>
  <c r="A51" i="11"/>
  <c r="B51" i="11"/>
  <c r="C51" i="11"/>
  <c r="D51" i="11"/>
  <c r="E51" i="11"/>
  <c r="F51" i="11"/>
  <c r="G51" i="11"/>
  <c r="H51" i="11"/>
  <c r="I51" i="11"/>
  <c r="J51" i="11"/>
  <c r="K51" i="11"/>
  <c r="L51" i="11"/>
  <c r="M51" i="11"/>
  <c r="A30" i="11"/>
  <c r="A31" i="11"/>
  <c r="B31" i="11"/>
  <c r="C31" i="11"/>
  <c r="D31" i="11"/>
  <c r="E31" i="11"/>
  <c r="F31" i="11"/>
  <c r="G31" i="11"/>
  <c r="H31" i="11"/>
  <c r="I31" i="11"/>
  <c r="J31" i="11"/>
  <c r="K31" i="11"/>
  <c r="L31" i="11"/>
  <c r="M31" i="11"/>
  <c r="A32" i="11"/>
  <c r="B32" i="11"/>
  <c r="C32" i="11"/>
  <c r="D32" i="11"/>
  <c r="E32" i="11"/>
  <c r="F32" i="11"/>
  <c r="G32" i="11"/>
  <c r="H32" i="11"/>
  <c r="I32" i="11"/>
  <c r="J32" i="11"/>
  <c r="K32" i="11"/>
  <c r="L32" i="11"/>
  <c r="M32" i="11"/>
  <c r="A33" i="11"/>
  <c r="B33" i="11"/>
  <c r="C33" i="11"/>
  <c r="D33" i="11"/>
  <c r="E33" i="11"/>
  <c r="F33" i="11"/>
  <c r="G33" i="11"/>
  <c r="H33" i="11"/>
  <c r="I33" i="11"/>
  <c r="J33" i="11"/>
  <c r="K33" i="11"/>
  <c r="L33" i="11"/>
  <c r="M33" i="11"/>
  <c r="A34" i="11"/>
  <c r="B34" i="11"/>
  <c r="C34" i="11"/>
  <c r="D34" i="11"/>
  <c r="E34" i="11"/>
  <c r="F34" i="11"/>
  <c r="G34" i="11"/>
  <c r="H34" i="11"/>
  <c r="I34" i="11"/>
  <c r="J34" i="11"/>
  <c r="K34" i="11"/>
  <c r="L34" i="11"/>
  <c r="M34" i="11"/>
  <c r="A35" i="11"/>
  <c r="B35" i="11"/>
  <c r="C35" i="11"/>
  <c r="D35" i="11"/>
  <c r="E35" i="11"/>
  <c r="F35" i="11"/>
  <c r="G35" i="11"/>
  <c r="H35" i="11"/>
  <c r="I35" i="11"/>
  <c r="J35" i="11"/>
  <c r="K35" i="11"/>
  <c r="L35" i="11"/>
  <c r="M35" i="11"/>
  <c r="A36" i="11"/>
  <c r="B36" i="11"/>
  <c r="C36" i="11"/>
  <c r="D36" i="11"/>
  <c r="E36" i="11"/>
  <c r="F36" i="11"/>
  <c r="G36" i="11"/>
  <c r="H36" i="11"/>
  <c r="I36" i="11"/>
  <c r="J36" i="11"/>
  <c r="K36" i="11"/>
  <c r="L36" i="11"/>
  <c r="M36" i="11"/>
  <c r="A37" i="11"/>
  <c r="B37" i="11"/>
  <c r="C37" i="11"/>
  <c r="D37" i="11"/>
  <c r="E37" i="11"/>
  <c r="F37" i="11"/>
  <c r="G37" i="11"/>
  <c r="H37" i="11"/>
  <c r="I37" i="11"/>
  <c r="J37" i="11"/>
  <c r="K37" i="11"/>
  <c r="L37" i="11"/>
  <c r="M37" i="11"/>
  <c r="A38" i="11"/>
  <c r="B38" i="11"/>
  <c r="C38" i="11"/>
  <c r="D38" i="11"/>
  <c r="E38" i="11"/>
  <c r="F38" i="11"/>
  <c r="G38" i="11"/>
  <c r="H38" i="11"/>
  <c r="I38" i="11"/>
  <c r="J38" i="11"/>
  <c r="K38" i="11"/>
  <c r="L38" i="11"/>
  <c r="M38" i="11"/>
  <c r="A39" i="11"/>
  <c r="B39" i="11"/>
  <c r="C39" i="11"/>
  <c r="D39" i="11"/>
  <c r="E39" i="11"/>
  <c r="F39" i="11"/>
  <c r="G39" i="11"/>
  <c r="H39" i="11"/>
  <c r="I39" i="11"/>
  <c r="J39" i="11"/>
  <c r="K39" i="11"/>
  <c r="L39" i="11"/>
  <c r="M39" i="11"/>
  <c r="A18" i="11"/>
  <c r="B18" i="11"/>
  <c r="C18" i="11"/>
  <c r="D18" i="11"/>
  <c r="E18" i="11"/>
  <c r="F18" i="11"/>
  <c r="G18" i="11"/>
  <c r="H18" i="11"/>
  <c r="I18" i="11"/>
  <c r="J18" i="11"/>
  <c r="K18" i="11"/>
  <c r="L18" i="11"/>
  <c r="M18" i="11"/>
  <c r="A19" i="11"/>
  <c r="B19" i="11"/>
  <c r="C19" i="11"/>
  <c r="D19" i="11"/>
  <c r="E19" i="11"/>
  <c r="F19" i="11"/>
  <c r="G19" i="11"/>
  <c r="H19" i="11"/>
  <c r="I19" i="11"/>
  <c r="J19" i="11"/>
  <c r="K19" i="11"/>
  <c r="L19" i="11"/>
  <c r="M19" i="11"/>
  <c r="A20" i="11"/>
  <c r="B20" i="11"/>
  <c r="C20" i="11"/>
  <c r="D20" i="11"/>
  <c r="E20" i="11"/>
  <c r="F20" i="11"/>
  <c r="G20" i="11"/>
  <c r="H20" i="11"/>
  <c r="I20" i="11"/>
  <c r="J20" i="11"/>
  <c r="K20" i="11"/>
  <c r="L20" i="11"/>
  <c r="M20" i="11"/>
  <c r="A21" i="11"/>
  <c r="C21" i="11"/>
  <c r="D21" i="11"/>
  <c r="E21" i="11"/>
  <c r="F21" i="11"/>
  <c r="G21" i="11"/>
  <c r="H21" i="11"/>
  <c r="I21" i="11"/>
  <c r="J21" i="11"/>
  <c r="K21" i="11"/>
  <c r="L21" i="11"/>
  <c r="M21" i="11"/>
  <c r="A22" i="11"/>
  <c r="B22" i="11"/>
  <c r="C22" i="11"/>
  <c r="D22" i="11"/>
  <c r="E22" i="11"/>
  <c r="F22" i="11"/>
  <c r="G22" i="11"/>
  <c r="H22" i="11"/>
  <c r="I22" i="11"/>
  <c r="J22" i="11"/>
  <c r="K22" i="11"/>
  <c r="L22" i="11"/>
  <c r="M22" i="11"/>
  <c r="A23" i="11"/>
  <c r="B23" i="11"/>
  <c r="C23" i="11"/>
  <c r="D23" i="11"/>
  <c r="E23" i="11"/>
  <c r="F23" i="11"/>
  <c r="G23" i="11"/>
  <c r="H23" i="11"/>
  <c r="I23" i="11"/>
  <c r="J23" i="11"/>
  <c r="K23" i="11"/>
  <c r="L23" i="11"/>
  <c r="M23" i="11"/>
  <c r="A24" i="11"/>
  <c r="C24" i="11"/>
  <c r="D24" i="11"/>
  <c r="E24" i="11"/>
  <c r="F24" i="11"/>
  <c r="G24" i="11"/>
  <c r="H24" i="11"/>
  <c r="I24" i="11"/>
  <c r="J24" i="11"/>
  <c r="K24" i="11"/>
  <c r="L24" i="11"/>
  <c r="M24" i="11"/>
  <c r="A25" i="11"/>
  <c r="B25" i="11"/>
  <c r="C25" i="11"/>
  <c r="D25" i="11"/>
  <c r="E25" i="11"/>
  <c r="F25" i="11"/>
  <c r="G25" i="11"/>
  <c r="H25" i="11"/>
  <c r="I25" i="11"/>
  <c r="J25" i="11"/>
  <c r="K25" i="11"/>
  <c r="L25" i="11"/>
  <c r="M25" i="11"/>
  <c r="A26" i="11"/>
  <c r="C26" i="11"/>
  <c r="D26" i="11"/>
  <c r="E26" i="11"/>
  <c r="F26" i="11"/>
  <c r="G26" i="11"/>
  <c r="H26" i="11"/>
  <c r="I26" i="11"/>
  <c r="J26" i="11"/>
  <c r="K26" i="11"/>
  <c r="L26" i="11"/>
  <c r="M26" i="11"/>
  <c r="A27" i="11"/>
  <c r="B27" i="11"/>
  <c r="C27" i="11"/>
  <c r="D27" i="11"/>
  <c r="E27" i="11"/>
  <c r="F27" i="11"/>
  <c r="G27" i="11"/>
  <c r="H27" i="11"/>
  <c r="I27" i="11"/>
  <c r="J27" i="11"/>
  <c r="K27" i="11"/>
  <c r="L27" i="11"/>
  <c r="M27" i="11"/>
  <c r="A6" i="11"/>
  <c r="B6" i="11"/>
  <c r="C6" i="11"/>
  <c r="D6" i="11"/>
  <c r="E6" i="11"/>
  <c r="F6" i="11"/>
  <c r="G6" i="11"/>
  <c r="H6" i="11"/>
  <c r="I6" i="11"/>
  <c r="J6" i="11"/>
  <c r="K6" i="11"/>
  <c r="L6" i="11"/>
  <c r="M6" i="11"/>
  <c r="A7" i="11"/>
  <c r="B7" i="11"/>
  <c r="C7" i="11"/>
  <c r="D7" i="11"/>
  <c r="E7" i="11"/>
  <c r="F7" i="11"/>
  <c r="G7" i="11"/>
  <c r="H7" i="11"/>
  <c r="I7" i="11"/>
  <c r="J7" i="11"/>
  <c r="K7" i="11"/>
  <c r="L7" i="11"/>
  <c r="M7" i="11"/>
  <c r="A8" i="11"/>
  <c r="B8" i="11"/>
  <c r="C8" i="11"/>
  <c r="D8" i="11"/>
  <c r="E8" i="11"/>
  <c r="F8" i="11"/>
  <c r="G8" i="11"/>
  <c r="H8" i="11"/>
  <c r="I8" i="11"/>
  <c r="J8" i="11"/>
  <c r="K8" i="11"/>
  <c r="L8" i="11"/>
  <c r="M8" i="11"/>
  <c r="A9" i="11"/>
  <c r="B9" i="11"/>
  <c r="C9" i="11"/>
  <c r="D9" i="11"/>
  <c r="E9" i="11"/>
  <c r="F9" i="11"/>
  <c r="G9" i="11"/>
  <c r="H9" i="11"/>
  <c r="I9" i="11"/>
  <c r="J9" i="11"/>
  <c r="K9" i="11"/>
  <c r="L9" i="11"/>
  <c r="M9" i="11"/>
  <c r="A10" i="11"/>
  <c r="B10" i="11"/>
  <c r="C10" i="11"/>
  <c r="D10" i="11"/>
  <c r="E10" i="11"/>
  <c r="F10" i="11"/>
  <c r="G10" i="11"/>
  <c r="H10" i="11"/>
  <c r="I10" i="11"/>
  <c r="J10" i="11"/>
  <c r="K10" i="11"/>
  <c r="L10" i="11"/>
  <c r="M10" i="11"/>
  <c r="A11" i="11"/>
  <c r="B11" i="11"/>
  <c r="C11" i="11"/>
  <c r="D11" i="11"/>
  <c r="E11" i="11"/>
  <c r="F11" i="11"/>
  <c r="G11" i="11"/>
  <c r="H11" i="11"/>
  <c r="I11" i="11"/>
  <c r="J11" i="11"/>
  <c r="K11" i="11"/>
  <c r="L11" i="11"/>
  <c r="M11" i="11"/>
  <c r="A12" i="11"/>
  <c r="B12" i="11"/>
  <c r="C12" i="11"/>
  <c r="D12" i="11"/>
  <c r="E12" i="11"/>
  <c r="F12" i="11"/>
  <c r="G12" i="11"/>
  <c r="H12" i="11"/>
  <c r="I12" i="11"/>
  <c r="J12" i="11"/>
  <c r="K12" i="11"/>
  <c r="L12" i="11"/>
  <c r="M12" i="11"/>
  <c r="A13" i="11"/>
  <c r="B13" i="11"/>
  <c r="C13" i="11"/>
  <c r="D13" i="11"/>
  <c r="E13" i="11"/>
  <c r="F13" i="11"/>
  <c r="G13" i="11"/>
  <c r="H13" i="11"/>
  <c r="I13" i="11"/>
  <c r="J13" i="11"/>
  <c r="K13" i="11"/>
  <c r="L13" i="11"/>
  <c r="M13" i="11"/>
  <c r="A14" i="11"/>
  <c r="B14" i="11"/>
  <c r="C14" i="11"/>
  <c r="D14" i="11"/>
  <c r="E14" i="11"/>
  <c r="F14" i="11"/>
  <c r="G14" i="11"/>
  <c r="H14" i="11"/>
  <c r="I14" i="11"/>
  <c r="J14" i="11"/>
  <c r="K14" i="11"/>
  <c r="L14" i="11"/>
  <c r="M14" i="11"/>
  <c r="E5" i="10"/>
  <c r="D5" i="10"/>
  <c r="C5" i="10"/>
  <c r="E4" i="10"/>
  <c r="D4" i="10"/>
  <c r="C4" i="10"/>
  <c r="E3" i="10"/>
  <c r="D3" i="10"/>
  <c r="C3" i="10"/>
  <c r="AR121" i="4"/>
  <c r="AQ121" i="4"/>
  <c r="AP121" i="4"/>
  <c r="AO121" i="4"/>
  <c r="AN121" i="4"/>
  <c r="AM121" i="4"/>
  <c r="AL121" i="4"/>
  <c r="AK121" i="4"/>
  <c r="AJ121" i="4"/>
  <c r="AI121" i="4"/>
  <c r="AH121" i="4"/>
  <c r="AG121" i="4"/>
  <c r="AR120" i="4"/>
  <c r="AQ120" i="4"/>
  <c r="AP120" i="4"/>
  <c r="AO120" i="4"/>
  <c r="AN120" i="4"/>
  <c r="AM120" i="4"/>
  <c r="AL120" i="4"/>
  <c r="AK120" i="4"/>
  <c r="AJ120" i="4"/>
  <c r="AI120" i="4"/>
  <c r="AH120" i="4"/>
  <c r="AG120" i="4"/>
  <c r="AR119" i="4"/>
  <c r="AQ119" i="4"/>
  <c r="AP119" i="4"/>
  <c r="AO119" i="4"/>
  <c r="AN119" i="4"/>
  <c r="AM119" i="4"/>
  <c r="AL119" i="4"/>
  <c r="AK119" i="4"/>
  <c r="AJ119" i="4"/>
  <c r="AI119" i="4"/>
  <c r="AH119" i="4"/>
  <c r="AG119" i="4"/>
  <c r="AR118" i="4"/>
  <c r="AQ118" i="4"/>
  <c r="AP118" i="4"/>
  <c r="AO118" i="4"/>
  <c r="AN118" i="4"/>
  <c r="AM118" i="4"/>
  <c r="AL118" i="4"/>
  <c r="AK118" i="4"/>
  <c r="AJ118" i="4"/>
  <c r="AI118" i="4"/>
  <c r="AH118" i="4"/>
  <c r="AG118" i="4"/>
  <c r="AR117" i="4"/>
  <c r="AQ117" i="4"/>
  <c r="AP117" i="4"/>
  <c r="AO117" i="4"/>
  <c r="AN117" i="4"/>
  <c r="AM117" i="4"/>
  <c r="AL117" i="4"/>
  <c r="AK117" i="4"/>
  <c r="AJ117" i="4"/>
  <c r="AI117" i="4"/>
  <c r="AH117" i="4"/>
  <c r="AG117" i="4"/>
  <c r="AR116" i="4"/>
  <c r="AQ116" i="4"/>
  <c r="AP116" i="4"/>
  <c r="AO116" i="4"/>
  <c r="AN116" i="4"/>
  <c r="AM116" i="4"/>
  <c r="AL116" i="4"/>
  <c r="AK116" i="4"/>
  <c r="AJ116" i="4"/>
  <c r="AI116" i="4"/>
  <c r="AH116" i="4"/>
  <c r="AG116" i="4"/>
  <c r="AR115" i="4"/>
  <c r="AQ115" i="4"/>
  <c r="AP115" i="4"/>
  <c r="AO115" i="4"/>
  <c r="AN115" i="4"/>
  <c r="AM115" i="4"/>
  <c r="AL115" i="4"/>
  <c r="AK115" i="4"/>
  <c r="AJ115" i="4"/>
  <c r="AI115" i="4"/>
  <c r="AH115" i="4"/>
  <c r="AG115" i="4"/>
  <c r="AO114" i="4"/>
  <c r="AN114" i="4"/>
  <c r="AM114" i="4"/>
  <c r="AL114" i="4"/>
  <c r="AK114" i="4"/>
  <c r="AJ114" i="4"/>
  <c r="AI114" i="4"/>
  <c r="AH114" i="4"/>
  <c r="AG114" i="4"/>
  <c r="AR99" i="4"/>
  <c r="AQ99" i="4"/>
  <c r="AP99" i="4"/>
  <c r="AO99" i="4"/>
  <c r="AN99" i="4"/>
  <c r="AM99" i="4"/>
  <c r="AL99" i="4"/>
  <c r="AK99" i="4"/>
  <c r="AJ99" i="4"/>
  <c r="AI99" i="4"/>
  <c r="AH99" i="4"/>
  <c r="AG99" i="4"/>
  <c r="AR98" i="4"/>
  <c r="AQ98" i="4"/>
  <c r="AP98" i="4"/>
  <c r="AO98" i="4"/>
  <c r="AN98" i="4"/>
  <c r="AM98" i="4"/>
  <c r="AL98" i="4"/>
  <c r="AK98" i="4"/>
  <c r="AJ98" i="4"/>
  <c r="AI98" i="4"/>
  <c r="AH98" i="4"/>
  <c r="AG98" i="4"/>
  <c r="AR97" i="4"/>
  <c r="AQ97" i="4"/>
  <c r="AP97" i="4"/>
  <c r="AO97" i="4"/>
  <c r="AN97" i="4"/>
  <c r="AM97" i="4"/>
  <c r="AL97" i="4"/>
  <c r="AK97" i="4"/>
  <c r="AJ97" i="4"/>
  <c r="AI97" i="4"/>
  <c r="AH97" i="4"/>
  <c r="AG97" i="4"/>
  <c r="AR96" i="4"/>
  <c r="AQ96" i="4"/>
  <c r="AP96" i="4"/>
  <c r="AO96" i="4"/>
  <c r="AN96" i="4"/>
  <c r="AM96" i="4"/>
  <c r="AL96" i="4"/>
  <c r="AK96" i="4"/>
  <c r="AJ96" i="4"/>
  <c r="AI96" i="4"/>
  <c r="AH96" i="4"/>
  <c r="AG96" i="4"/>
  <c r="AR95" i="4"/>
  <c r="AQ95" i="4"/>
  <c r="AP95" i="4"/>
  <c r="AO95" i="4"/>
  <c r="AN95" i="4"/>
  <c r="AM95" i="4"/>
  <c r="AL95" i="4"/>
  <c r="AK95" i="4"/>
  <c r="AJ95" i="4"/>
  <c r="AI95" i="4"/>
  <c r="AH95" i="4"/>
  <c r="AG95" i="4"/>
  <c r="AR94" i="4"/>
  <c r="AQ94" i="4"/>
  <c r="AP94" i="4"/>
  <c r="AO94" i="4"/>
  <c r="AN94" i="4"/>
  <c r="AM94" i="4"/>
  <c r="AL94" i="4"/>
  <c r="AK94" i="4"/>
  <c r="AJ94" i="4"/>
  <c r="AI94" i="4"/>
  <c r="AH94" i="4"/>
  <c r="AG94" i="4"/>
  <c r="AR93" i="4"/>
  <c r="AQ93" i="4"/>
  <c r="AP93" i="4"/>
  <c r="AO93" i="4"/>
  <c r="AN93" i="4"/>
  <c r="AM93" i="4"/>
  <c r="AL93" i="4"/>
  <c r="AK93" i="4"/>
  <c r="AJ93" i="4"/>
  <c r="AI93" i="4"/>
  <c r="AH93" i="4"/>
  <c r="AG93" i="4"/>
  <c r="AR92" i="4"/>
  <c r="AQ92" i="4"/>
  <c r="AP92" i="4"/>
  <c r="AO92" i="4"/>
  <c r="AN92" i="4"/>
  <c r="AM92" i="4"/>
  <c r="AL92" i="4"/>
  <c r="AK92" i="4"/>
  <c r="AJ92" i="4"/>
  <c r="AI92" i="4"/>
  <c r="AH92" i="4"/>
  <c r="AG92" i="4"/>
  <c r="AR88" i="4"/>
  <c r="AQ88" i="4"/>
  <c r="AP88" i="4"/>
  <c r="AO88" i="4"/>
  <c r="AN88" i="4"/>
  <c r="AM88" i="4"/>
  <c r="AL88" i="4"/>
  <c r="AK88" i="4"/>
  <c r="AJ88" i="4"/>
  <c r="AI88" i="4"/>
  <c r="AH88" i="4"/>
  <c r="AG88" i="4"/>
  <c r="AR87" i="4"/>
  <c r="AQ87" i="4"/>
  <c r="AP87" i="4"/>
  <c r="AO87" i="4"/>
  <c r="AN87" i="4"/>
  <c r="AM87" i="4"/>
  <c r="AL87" i="4"/>
  <c r="AK87" i="4"/>
  <c r="AJ87" i="4"/>
  <c r="AI87" i="4"/>
  <c r="AH87" i="4"/>
  <c r="AG87" i="4"/>
  <c r="AR86" i="4"/>
  <c r="AQ86" i="4"/>
  <c r="AP86" i="4"/>
  <c r="AO86" i="4"/>
  <c r="AN86" i="4"/>
  <c r="AM86" i="4"/>
  <c r="AL86" i="4"/>
  <c r="AK86" i="4"/>
  <c r="AJ86" i="4"/>
  <c r="AI86" i="4"/>
  <c r="AH86" i="4"/>
  <c r="AG86" i="4"/>
  <c r="AR85" i="4"/>
  <c r="AQ85" i="4"/>
  <c r="AP85" i="4"/>
  <c r="AO85" i="4"/>
  <c r="AN85" i="4"/>
  <c r="AM85" i="4"/>
  <c r="AL85" i="4"/>
  <c r="AK85" i="4"/>
  <c r="AJ85" i="4"/>
  <c r="AI85" i="4"/>
  <c r="AH85" i="4"/>
  <c r="AG85" i="4"/>
  <c r="AR84" i="4"/>
  <c r="AQ84" i="4"/>
  <c r="AP84" i="4"/>
  <c r="AO84" i="4"/>
  <c r="AN84" i="4"/>
  <c r="AM84" i="4"/>
  <c r="AL84" i="4"/>
  <c r="AK84" i="4"/>
  <c r="AJ84" i="4"/>
  <c r="AI84" i="4"/>
  <c r="AH84" i="4"/>
  <c r="AG84" i="4"/>
  <c r="AR83" i="4"/>
  <c r="AQ83" i="4"/>
  <c r="AP83" i="4"/>
  <c r="AO83" i="4"/>
  <c r="AN83" i="4"/>
  <c r="AM83" i="4"/>
  <c r="AL83" i="4"/>
  <c r="AK83" i="4"/>
  <c r="AJ83" i="4"/>
  <c r="AI83" i="4"/>
  <c r="AH83" i="4"/>
  <c r="AG83" i="4"/>
  <c r="AR82" i="4"/>
  <c r="AQ82" i="4"/>
  <c r="AP82" i="4"/>
  <c r="AO82" i="4"/>
  <c r="AN82" i="4"/>
  <c r="AM82" i="4"/>
  <c r="AL82" i="4"/>
  <c r="AK82" i="4"/>
  <c r="AJ82" i="4"/>
  <c r="AI82" i="4"/>
  <c r="AH82" i="4"/>
  <c r="AG82" i="4"/>
  <c r="AR81" i="4"/>
  <c r="AQ81" i="4"/>
  <c r="AP81" i="4"/>
  <c r="AO81" i="4"/>
  <c r="AN81" i="4"/>
  <c r="AM81" i="4"/>
  <c r="AL81" i="4"/>
  <c r="AK81" i="4"/>
  <c r="AJ81" i="4"/>
  <c r="AI81" i="4"/>
  <c r="AH81" i="4"/>
  <c r="AG81" i="4"/>
  <c r="AR77" i="4"/>
  <c r="AQ77" i="4"/>
  <c r="AP77" i="4"/>
  <c r="AO77" i="4"/>
  <c r="AN77" i="4"/>
  <c r="AM77" i="4"/>
  <c r="AL77" i="4"/>
  <c r="AK77" i="4"/>
  <c r="AJ77" i="4"/>
  <c r="AI77" i="4"/>
  <c r="AH77" i="4"/>
  <c r="AG77" i="4"/>
  <c r="AR76" i="4"/>
  <c r="AQ76" i="4"/>
  <c r="AP76" i="4"/>
  <c r="AO76" i="4"/>
  <c r="AN76" i="4"/>
  <c r="AM76" i="4"/>
  <c r="AL76" i="4"/>
  <c r="AK76" i="4"/>
  <c r="AJ76" i="4"/>
  <c r="AI76" i="4"/>
  <c r="AH76" i="4"/>
  <c r="AG76" i="4"/>
  <c r="AR75" i="4"/>
  <c r="AQ75" i="4"/>
  <c r="AP75" i="4"/>
  <c r="AO75" i="4"/>
  <c r="AN75" i="4"/>
  <c r="AM75" i="4"/>
  <c r="AL75" i="4"/>
  <c r="AK75" i="4"/>
  <c r="AJ75" i="4"/>
  <c r="AI75" i="4"/>
  <c r="AH75" i="4"/>
  <c r="AG75" i="4"/>
  <c r="AR74" i="4"/>
  <c r="AQ74" i="4"/>
  <c r="AP74" i="4"/>
  <c r="AO74" i="4"/>
  <c r="AN74" i="4"/>
  <c r="AM74" i="4"/>
  <c r="AL74" i="4"/>
  <c r="AK74" i="4"/>
  <c r="AJ74" i="4"/>
  <c r="AI74" i="4"/>
  <c r="AH74" i="4"/>
  <c r="AG74" i="4"/>
  <c r="AR73" i="4"/>
  <c r="AQ73" i="4"/>
  <c r="AP73" i="4"/>
  <c r="AO73" i="4"/>
  <c r="AN73" i="4"/>
  <c r="AM73" i="4"/>
  <c r="AL73" i="4"/>
  <c r="AK73" i="4"/>
  <c r="AJ73" i="4"/>
  <c r="AI73" i="4"/>
  <c r="AH73" i="4"/>
  <c r="AG73" i="4"/>
  <c r="AR72" i="4"/>
  <c r="AQ72" i="4"/>
  <c r="AP72" i="4"/>
  <c r="AO72" i="4"/>
  <c r="AN72" i="4"/>
  <c r="AM72" i="4"/>
  <c r="AL72" i="4"/>
  <c r="AK72" i="4"/>
  <c r="AJ72" i="4"/>
  <c r="AI72" i="4"/>
  <c r="AH72" i="4"/>
  <c r="AG72" i="4"/>
  <c r="AR71" i="4"/>
  <c r="AQ71" i="4"/>
  <c r="AP71" i="4"/>
  <c r="AO71" i="4"/>
  <c r="AN71" i="4"/>
  <c r="AM71" i="4"/>
  <c r="AL71" i="4"/>
  <c r="AK71" i="4"/>
  <c r="AJ71" i="4"/>
  <c r="AI71" i="4"/>
  <c r="AH71" i="4"/>
  <c r="AG71" i="4"/>
  <c r="AR70" i="4"/>
  <c r="AQ70" i="4"/>
  <c r="AP70" i="4"/>
  <c r="AO70" i="4"/>
  <c r="AN70" i="4"/>
  <c r="AM70" i="4"/>
  <c r="AL70" i="4"/>
  <c r="AK70" i="4"/>
  <c r="AJ70" i="4"/>
  <c r="AI70" i="4"/>
  <c r="AH70" i="4"/>
  <c r="AG70" i="4"/>
  <c r="AR121" i="3"/>
  <c r="AQ121" i="3"/>
  <c r="AP121" i="3"/>
  <c r="AO121" i="3"/>
  <c r="AJ121" i="3"/>
  <c r="AI121" i="3"/>
  <c r="AH121" i="3"/>
  <c r="AG121" i="3"/>
  <c r="AR120" i="3"/>
  <c r="AQ120" i="3"/>
  <c r="AP120" i="3"/>
  <c r="AO120" i="3"/>
  <c r="AJ120" i="3"/>
  <c r="AI120" i="3"/>
  <c r="AH120" i="3"/>
  <c r="AG120" i="3"/>
  <c r="AR119" i="3"/>
  <c r="AQ119" i="3"/>
  <c r="AP119" i="3"/>
  <c r="AO119" i="3"/>
  <c r="AJ119" i="3"/>
  <c r="AI119" i="3"/>
  <c r="AH119" i="3"/>
  <c r="AG119" i="3"/>
  <c r="AR118" i="3"/>
  <c r="AQ118" i="3"/>
  <c r="AP118" i="3"/>
  <c r="AO118" i="3"/>
  <c r="AJ118" i="3"/>
  <c r="AI118" i="3"/>
  <c r="AH118" i="3"/>
  <c r="AG118" i="3"/>
  <c r="AR117" i="3"/>
  <c r="AQ117" i="3"/>
  <c r="AP117" i="3"/>
  <c r="AO117" i="3"/>
  <c r="AJ117" i="3"/>
  <c r="AI117" i="3"/>
  <c r="AH117" i="3"/>
  <c r="AG117" i="3"/>
  <c r="AR116" i="3"/>
  <c r="AQ116" i="3"/>
  <c r="AP116" i="3"/>
  <c r="AO116" i="3"/>
  <c r="AJ116" i="3"/>
  <c r="AI116" i="3"/>
  <c r="AH116" i="3"/>
  <c r="AG116" i="3"/>
  <c r="AR115" i="3"/>
  <c r="AQ115" i="3"/>
  <c r="AP115" i="3"/>
  <c r="AO115" i="3"/>
  <c r="AJ115" i="3"/>
  <c r="AI115" i="3"/>
  <c r="AH115" i="3"/>
  <c r="AG115" i="3"/>
  <c r="AR114" i="3"/>
  <c r="AQ114" i="3"/>
  <c r="AP114" i="3"/>
  <c r="AO114" i="3"/>
  <c r="AK114" i="3"/>
  <c r="AJ114" i="3"/>
  <c r="AI114" i="3"/>
  <c r="AH114" i="3"/>
  <c r="AG114" i="3"/>
  <c r="AR99" i="3"/>
  <c r="AQ99" i="3"/>
  <c r="AP99" i="3"/>
  <c r="AO99" i="3"/>
  <c r="AN99" i="3"/>
  <c r="AM99" i="3"/>
  <c r="AL99" i="3"/>
  <c r="AK99" i="3"/>
  <c r="AJ99" i="3"/>
  <c r="AI99" i="3"/>
  <c r="AH99" i="3"/>
  <c r="AG99" i="3"/>
  <c r="AR98" i="3"/>
  <c r="AQ98" i="3"/>
  <c r="AP98" i="3"/>
  <c r="AO98" i="3"/>
  <c r="AN98" i="3"/>
  <c r="AM98" i="3"/>
  <c r="AL98" i="3"/>
  <c r="AK98" i="3"/>
  <c r="AJ98" i="3"/>
  <c r="AI98" i="3"/>
  <c r="AH98" i="3"/>
  <c r="AG98" i="3"/>
  <c r="AR97" i="3"/>
  <c r="AQ97" i="3"/>
  <c r="AP97" i="3"/>
  <c r="AO97" i="3"/>
  <c r="AN97" i="3"/>
  <c r="AM97" i="3"/>
  <c r="AL97" i="3"/>
  <c r="AK97" i="3"/>
  <c r="AJ97" i="3"/>
  <c r="AI97" i="3"/>
  <c r="AH97" i="3"/>
  <c r="AG97" i="3"/>
  <c r="AR96" i="3"/>
  <c r="AQ96" i="3"/>
  <c r="AP96" i="3"/>
  <c r="AO96" i="3"/>
  <c r="AN96" i="3"/>
  <c r="AM96" i="3"/>
  <c r="AL96" i="3"/>
  <c r="AK96" i="3"/>
  <c r="AJ96" i="3"/>
  <c r="AI96" i="3"/>
  <c r="AH96" i="3"/>
  <c r="AG96" i="3"/>
  <c r="AR95" i="3"/>
  <c r="AQ95" i="3"/>
  <c r="AP95" i="3"/>
  <c r="AO95" i="3"/>
  <c r="AN95" i="3"/>
  <c r="AM95" i="3"/>
  <c r="AL95" i="3"/>
  <c r="AK95" i="3"/>
  <c r="AJ95" i="3"/>
  <c r="AI95" i="3"/>
  <c r="AH95" i="3"/>
  <c r="AG95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R93" i="3"/>
  <c r="AQ93" i="3"/>
  <c r="AP93" i="3"/>
  <c r="AO93" i="3"/>
  <c r="AN93" i="3"/>
  <c r="AM93" i="3"/>
  <c r="AL93" i="3"/>
  <c r="AK93" i="3"/>
  <c r="AJ93" i="3"/>
  <c r="AI93" i="3"/>
  <c r="AH93" i="3"/>
  <c r="AG93" i="3"/>
  <c r="AR92" i="3"/>
  <c r="AQ92" i="3"/>
  <c r="AP92" i="3"/>
  <c r="AO92" i="3"/>
  <c r="AN92" i="3"/>
  <c r="AM92" i="3"/>
  <c r="AL92" i="3"/>
  <c r="AK92" i="3"/>
  <c r="AJ92" i="3"/>
  <c r="AI92" i="3"/>
  <c r="AH92" i="3"/>
  <c r="AG92" i="3"/>
  <c r="AR88" i="3"/>
  <c r="AQ88" i="3"/>
  <c r="AP88" i="3"/>
  <c r="AO88" i="3"/>
  <c r="AN88" i="3"/>
  <c r="AM88" i="3"/>
  <c r="AL88" i="3"/>
  <c r="AK88" i="3"/>
  <c r="AJ88" i="3"/>
  <c r="AI88" i="3"/>
  <c r="AH88" i="3"/>
  <c r="AG88" i="3"/>
  <c r="AR87" i="3"/>
  <c r="AQ87" i="3"/>
  <c r="AP87" i="3"/>
  <c r="AO87" i="3"/>
  <c r="AN87" i="3"/>
  <c r="AM87" i="3"/>
  <c r="AL87" i="3"/>
  <c r="AK87" i="3"/>
  <c r="AJ87" i="3"/>
  <c r="AI87" i="3"/>
  <c r="AH87" i="3"/>
  <c r="AG87" i="3"/>
  <c r="AR86" i="3"/>
  <c r="AQ86" i="3"/>
  <c r="AP86" i="3"/>
  <c r="AO86" i="3"/>
  <c r="AN86" i="3"/>
  <c r="AM86" i="3"/>
  <c r="AL86" i="3"/>
  <c r="AK86" i="3"/>
  <c r="AJ86" i="3"/>
  <c r="AI86" i="3"/>
  <c r="AH86" i="3"/>
  <c r="AG86" i="3"/>
  <c r="AR85" i="3"/>
  <c r="AQ85" i="3"/>
  <c r="AP85" i="3"/>
  <c r="AO85" i="3"/>
  <c r="AN85" i="3"/>
  <c r="AM85" i="3"/>
  <c r="AL85" i="3"/>
  <c r="AK85" i="3"/>
  <c r="AJ85" i="3"/>
  <c r="AI85" i="3"/>
  <c r="AH85" i="3"/>
  <c r="AG85" i="3"/>
  <c r="AR84" i="3"/>
  <c r="AQ84" i="3"/>
  <c r="AP84" i="3"/>
  <c r="AO84" i="3"/>
  <c r="AN84" i="3"/>
  <c r="AM84" i="3"/>
  <c r="AL84" i="3"/>
  <c r="AK84" i="3"/>
  <c r="AJ84" i="3"/>
  <c r="AI84" i="3"/>
  <c r="AH84" i="3"/>
  <c r="AG84" i="3"/>
  <c r="AR83" i="3"/>
  <c r="AQ83" i="3"/>
  <c r="AP83" i="3"/>
  <c r="AO83" i="3"/>
  <c r="AN83" i="3"/>
  <c r="AM83" i="3"/>
  <c r="AL83" i="3"/>
  <c r="AK83" i="3"/>
  <c r="AJ83" i="3"/>
  <c r="AI83" i="3"/>
  <c r="AH83" i="3"/>
  <c r="AG83" i="3"/>
  <c r="AR82" i="3"/>
  <c r="AQ82" i="3"/>
  <c r="AP82" i="3"/>
  <c r="AO82" i="3"/>
  <c r="AN82" i="3"/>
  <c r="AM82" i="3"/>
  <c r="AL82" i="3"/>
  <c r="AK82" i="3"/>
  <c r="AJ82" i="3"/>
  <c r="AI82" i="3"/>
  <c r="AH82" i="3"/>
  <c r="AG82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R77" i="3"/>
  <c r="AQ77" i="3"/>
  <c r="AP77" i="3"/>
  <c r="AO77" i="3"/>
  <c r="AN77" i="3"/>
  <c r="AM77" i="3"/>
  <c r="AL77" i="3"/>
  <c r="AK77" i="3"/>
  <c r="AJ77" i="3"/>
  <c r="AI77" i="3"/>
  <c r="AH77" i="3"/>
  <c r="AG77" i="3"/>
  <c r="AR76" i="3"/>
  <c r="AQ76" i="3"/>
  <c r="AP76" i="3"/>
  <c r="AO76" i="3"/>
  <c r="AN76" i="3"/>
  <c r="AM76" i="3"/>
  <c r="AL76" i="3"/>
  <c r="AK76" i="3"/>
  <c r="AJ76" i="3"/>
  <c r="AI76" i="3"/>
  <c r="AH76" i="3"/>
  <c r="AG76" i="3"/>
  <c r="AR75" i="3"/>
  <c r="AQ75" i="3"/>
  <c r="AP75" i="3"/>
  <c r="AO75" i="3"/>
  <c r="AN75" i="3"/>
  <c r="AM75" i="3"/>
  <c r="AL75" i="3"/>
  <c r="AK75" i="3"/>
  <c r="AJ75" i="3"/>
  <c r="AI75" i="3"/>
  <c r="AH75" i="3"/>
  <c r="AG75" i="3"/>
  <c r="AR74" i="3"/>
  <c r="AQ74" i="3"/>
  <c r="AP74" i="3"/>
  <c r="AO74" i="3"/>
  <c r="AN74" i="3"/>
  <c r="AM74" i="3"/>
  <c r="AL74" i="3"/>
  <c r="AK74" i="3"/>
  <c r="AJ74" i="3"/>
  <c r="AI74" i="3"/>
  <c r="AH74" i="3"/>
  <c r="AG74" i="3"/>
  <c r="AR73" i="3"/>
  <c r="AQ73" i="3"/>
  <c r="AP73" i="3"/>
  <c r="AO73" i="3"/>
  <c r="AN73" i="3"/>
  <c r="AM73" i="3"/>
  <c r="AL73" i="3"/>
  <c r="AK73" i="3"/>
  <c r="AJ73" i="3"/>
  <c r="AI73" i="3"/>
  <c r="AH73" i="3"/>
  <c r="AG73" i="3"/>
  <c r="AR72" i="3"/>
  <c r="AQ72" i="3"/>
  <c r="AP72" i="3"/>
  <c r="AO72" i="3"/>
  <c r="AN72" i="3"/>
  <c r="AM72" i="3"/>
  <c r="AL72" i="3"/>
  <c r="AK72" i="3"/>
  <c r="AJ72" i="3"/>
  <c r="AI72" i="3"/>
  <c r="AH72" i="3"/>
  <c r="AG72" i="3"/>
  <c r="AR71" i="3"/>
  <c r="AQ71" i="3"/>
  <c r="AP71" i="3"/>
  <c r="AO71" i="3"/>
  <c r="AN71" i="3"/>
  <c r="AM71" i="3"/>
  <c r="AL71" i="3"/>
  <c r="AK71" i="3"/>
  <c r="AJ71" i="3"/>
  <c r="AI71" i="3"/>
  <c r="AH71" i="3"/>
  <c r="AG71" i="3"/>
  <c r="AR70" i="3"/>
  <c r="AQ70" i="3"/>
  <c r="AP70" i="3"/>
  <c r="AO70" i="3"/>
  <c r="AN70" i="3"/>
  <c r="AM70" i="3"/>
  <c r="AL70" i="3"/>
  <c r="AK70" i="3"/>
  <c r="AJ70" i="3"/>
  <c r="AI70" i="3"/>
  <c r="AH70" i="3"/>
  <c r="AG70" i="3"/>
  <c r="AR121" i="2"/>
  <c r="AQ121" i="2"/>
  <c r="AP121" i="2"/>
  <c r="AO121" i="2"/>
  <c r="AJ121" i="2"/>
  <c r="AI121" i="2"/>
  <c r="AH121" i="2"/>
  <c r="AG121" i="2"/>
  <c r="AR120" i="2"/>
  <c r="AQ120" i="2"/>
  <c r="AP120" i="2"/>
  <c r="AO120" i="2"/>
  <c r="AJ120" i="2"/>
  <c r="AI120" i="2"/>
  <c r="AH120" i="2"/>
  <c r="AG120" i="2"/>
  <c r="AR119" i="2"/>
  <c r="AQ119" i="2"/>
  <c r="AP119" i="2"/>
  <c r="AO119" i="2"/>
  <c r="AJ119" i="2"/>
  <c r="AI119" i="2"/>
  <c r="AH119" i="2"/>
  <c r="AG119" i="2"/>
  <c r="AR118" i="2"/>
  <c r="AQ118" i="2"/>
  <c r="AP118" i="2"/>
  <c r="AO118" i="2"/>
  <c r="AJ118" i="2"/>
  <c r="AI118" i="2"/>
  <c r="AH118" i="2"/>
  <c r="AG118" i="2"/>
  <c r="AR117" i="2"/>
  <c r="AQ117" i="2"/>
  <c r="AP117" i="2"/>
  <c r="AO117" i="2"/>
  <c r="AJ117" i="2"/>
  <c r="AI117" i="2"/>
  <c r="AH117" i="2"/>
  <c r="AG117" i="2"/>
  <c r="AR116" i="2"/>
  <c r="AQ116" i="2"/>
  <c r="AP116" i="2"/>
  <c r="AO116" i="2"/>
  <c r="AJ116" i="2"/>
  <c r="AI116" i="2"/>
  <c r="AH116" i="2"/>
  <c r="AG116" i="2"/>
  <c r="AR115" i="2"/>
  <c r="AQ115" i="2"/>
  <c r="AP115" i="2"/>
  <c r="AO115" i="2"/>
  <c r="AJ115" i="2"/>
  <c r="AI115" i="2"/>
  <c r="AH115" i="2"/>
  <c r="AG115" i="2"/>
  <c r="AR114" i="2"/>
  <c r="AQ114" i="2"/>
  <c r="AP114" i="2"/>
  <c r="AO114" i="2"/>
  <c r="AK114" i="2"/>
  <c r="AJ114" i="2"/>
  <c r="AI114" i="2"/>
  <c r="AH114" i="2"/>
  <c r="AG114" i="2"/>
  <c r="AR99" i="2"/>
  <c r="AQ99" i="2"/>
  <c r="AP99" i="2"/>
  <c r="AO99" i="2"/>
  <c r="AN99" i="2"/>
  <c r="AM99" i="2"/>
  <c r="AL99" i="2"/>
  <c r="AK99" i="2"/>
  <c r="AJ99" i="2"/>
  <c r="AI99" i="2"/>
  <c r="AH99" i="2"/>
  <c r="AG99" i="2"/>
  <c r="AR98" i="2"/>
  <c r="AQ98" i="2"/>
  <c r="AP98" i="2"/>
  <c r="AO98" i="2"/>
  <c r="AN98" i="2"/>
  <c r="AM98" i="2"/>
  <c r="AL98" i="2"/>
  <c r="AK98" i="2"/>
  <c r="AJ98" i="2"/>
  <c r="AI98" i="2"/>
  <c r="AH98" i="2"/>
  <c r="AG98" i="2"/>
  <c r="AR97" i="2"/>
  <c r="AQ97" i="2"/>
  <c r="AP97" i="2"/>
  <c r="AO97" i="2"/>
  <c r="AN97" i="2"/>
  <c r="AM97" i="2"/>
  <c r="AL97" i="2"/>
  <c r="AK97" i="2"/>
  <c r="AJ97" i="2"/>
  <c r="AI97" i="2"/>
  <c r="AH97" i="2"/>
  <c r="AG97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R95" i="2"/>
  <c r="AQ95" i="2"/>
  <c r="AP95" i="2"/>
  <c r="AO95" i="2"/>
  <c r="AN95" i="2"/>
  <c r="AM95" i="2"/>
  <c r="AL95" i="2"/>
  <c r="AK95" i="2"/>
  <c r="AJ95" i="2"/>
  <c r="AI95" i="2"/>
  <c r="AH95" i="2"/>
  <c r="AG95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R93" i="2"/>
  <c r="AQ93" i="2"/>
  <c r="AP93" i="2"/>
  <c r="AO93" i="2"/>
  <c r="AN93" i="2"/>
  <c r="AM93" i="2"/>
  <c r="AL93" i="2"/>
  <c r="AK93" i="2"/>
  <c r="AJ93" i="2"/>
  <c r="AI93" i="2"/>
  <c r="AH93" i="2"/>
  <c r="AG93" i="2"/>
  <c r="AR92" i="2"/>
  <c r="AQ92" i="2"/>
  <c r="AP92" i="2"/>
  <c r="AO92" i="2"/>
  <c r="AN92" i="2"/>
  <c r="AM92" i="2"/>
  <c r="AL92" i="2"/>
  <c r="AK92" i="2"/>
  <c r="AJ92" i="2"/>
  <c r="AI92" i="2"/>
  <c r="AH92" i="2"/>
  <c r="AG92" i="2"/>
  <c r="AR88" i="2"/>
  <c r="AQ88" i="2"/>
  <c r="AP88" i="2"/>
  <c r="AO88" i="2"/>
  <c r="AN88" i="2"/>
  <c r="AM88" i="2"/>
  <c r="AL88" i="2"/>
  <c r="AK88" i="2"/>
  <c r="AJ88" i="2"/>
  <c r="AI88" i="2"/>
  <c r="AH88" i="2"/>
  <c r="AR87" i="2"/>
  <c r="AQ87" i="2"/>
  <c r="AP87" i="2"/>
  <c r="AO87" i="2"/>
  <c r="AN87" i="2"/>
  <c r="AM87" i="2"/>
  <c r="AL87" i="2"/>
  <c r="AK87" i="2"/>
  <c r="AJ87" i="2"/>
  <c r="AI87" i="2"/>
  <c r="AH87" i="2"/>
  <c r="AR86" i="2"/>
  <c r="AQ86" i="2"/>
  <c r="AP86" i="2"/>
  <c r="AO86" i="2"/>
  <c r="AN86" i="2"/>
  <c r="AM86" i="2"/>
  <c r="AL86" i="2"/>
  <c r="AK86" i="2"/>
  <c r="AJ86" i="2"/>
  <c r="AI86" i="2"/>
  <c r="AH86" i="2"/>
  <c r="AR85" i="2"/>
  <c r="AQ85" i="2"/>
  <c r="AP85" i="2"/>
  <c r="AO85" i="2"/>
  <c r="AN85" i="2"/>
  <c r="AM85" i="2"/>
  <c r="AL85" i="2"/>
  <c r="AK85" i="2"/>
  <c r="AJ85" i="2"/>
  <c r="AI85" i="2"/>
  <c r="AH85" i="2"/>
  <c r="AR84" i="2"/>
  <c r="AQ84" i="2"/>
  <c r="AP84" i="2"/>
  <c r="AO84" i="2"/>
  <c r="AN84" i="2"/>
  <c r="AM84" i="2"/>
  <c r="AL84" i="2"/>
  <c r="AK84" i="2"/>
  <c r="AJ84" i="2"/>
  <c r="AI84" i="2"/>
  <c r="AH84" i="2"/>
  <c r="AR83" i="2"/>
  <c r="AQ83" i="2"/>
  <c r="AP83" i="2"/>
  <c r="AO83" i="2"/>
  <c r="AN83" i="2"/>
  <c r="AM83" i="2"/>
  <c r="AL83" i="2"/>
  <c r="AK83" i="2"/>
  <c r="AJ83" i="2"/>
  <c r="AI83" i="2"/>
  <c r="AH83" i="2"/>
  <c r="AR82" i="2"/>
  <c r="AQ82" i="2"/>
  <c r="AP82" i="2"/>
  <c r="AO82" i="2"/>
  <c r="AN82" i="2"/>
  <c r="AM82" i="2"/>
  <c r="AL82" i="2"/>
  <c r="AW80" i="2" s="1"/>
  <c r="AK82" i="2"/>
  <c r="AJ82" i="2"/>
  <c r="AI82" i="2"/>
  <c r="AH82" i="2"/>
  <c r="AR81" i="2"/>
  <c r="AQ81" i="2"/>
  <c r="AP81" i="2"/>
  <c r="AX80" i="2" s="1"/>
  <c r="AO81" i="2"/>
  <c r="AN81" i="2"/>
  <c r="AM81" i="2"/>
  <c r="AL81" i="2"/>
  <c r="AK81" i="2"/>
  <c r="AJ81" i="2"/>
  <c r="AI81" i="2"/>
  <c r="AH81" i="2"/>
  <c r="AG81" i="2"/>
  <c r="AR77" i="2"/>
  <c r="AQ77" i="2"/>
  <c r="AP77" i="2"/>
  <c r="AO77" i="2"/>
  <c r="AN77" i="2"/>
  <c r="AM77" i="2"/>
  <c r="AL77" i="2"/>
  <c r="AK77" i="2"/>
  <c r="AJ77" i="2"/>
  <c r="AI77" i="2"/>
  <c r="AH77" i="2"/>
  <c r="AG77" i="2"/>
  <c r="AR76" i="2"/>
  <c r="AQ76" i="2"/>
  <c r="AP76" i="2"/>
  <c r="AO76" i="2"/>
  <c r="AN76" i="2"/>
  <c r="AM76" i="2"/>
  <c r="AL76" i="2"/>
  <c r="AK76" i="2"/>
  <c r="AJ76" i="2"/>
  <c r="AI76" i="2"/>
  <c r="AH76" i="2"/>
  <c r="AG76" i="2"/>
  <c r="AR75" i="2"/>
  <c r="AQ75" i="2"/>
  <c r="AP75" i="2"/>
  <c r="AO75" i="2"/>
  <c r="AN75" i="2"/>
  <c r="AM75" i="2"/>
  <c r="AL75" i="2"/>
  <c r="AK75" i="2"/>
  <c r="AJ75" i="2"/>
  <c r="AI75" i="2"/>
  <c r="AH75" i="2"/>
  <c r="AG75" i="2"/>
  <c r="AR74" i="2"/>
  <c r="AQ74" i="2"/>
  <c r="AP74" i="2"/>
  <c r="AO74" i="2"/>
  <c r="AN74" i="2"/>
  <c r="AM74" i="2"/>
  <c r="AL74" i="2"/>
  <c r="AK74" i="2"/>
  <c r="AJ74" i="2"/>
  <c r="AI74" i="2"/>
  <c r="AH74" i="2"/>
  <c r="AG74" i="2"/>
  <c r="AR73" i="2"/>
  <c r="AQ73" i="2"/>
  <c r="AP73" i="2"/>
  <c r="AO73" i="2"/>
  <c r="AN73" i="2"/>
  <c r="AM73" i="2"/>
  <c r="AL73" i="2"/>
  <c r="AK73" i="2"/>
  <c r="AJ73" i="2"/>
  <c r="AI73" i="2"/>
  <c r="AH73" i="2"/>
  <c r="AG73" i="2"/>
  <c r="AR72" i="2"/>
  <c r="AQ72" i="2"/>
  <c r="AP72" i="2"/>
  <c r="AO72" i="2"/>
  <c r="AN72" i="2"/>
  <c r="AM72" i="2"/>
  <c r="AL72" i="2"/>
  <c r="AK72" i="2"/>
  <c r="AJ72" i="2"/>
  <c r="AI72" i="2"/>
  <c r="AH72" i="2"/>
  <c r="AG72" i="2"/>
  <c r="AR71" i="2"/>
  <c r="AQ71" i="2"/>
  <c r="AP71" i="2"/>
  <c r="AO71" i="2"/>
  <c r="AN71" i="2"/>
  <c r="AM71" i="2"/>
  <c r="AL71" i="2"/>
  <c r="AW69" i="2" s="1"/>
  <c r="AK71" i="2"/>
  <c r="AJ71" i="2"/>
  <c r="AI71" i="2"/>
  <c r="AH71" i="2"/>
  <c r="AG71" i="2"/>
  <c r="AR70" i="2"/>
  <c r="AQ70" i="2"/>
  <c r="AP70" i="2"/>
  <c r="AX69" i="2" s="1"/>
  <c r="AO70" i="2"/>
  <c r="AN70" i="2"/>
  <c r="AM70" i="2"/>
  <c r="AL70" i="2"/>
  <c r="AK70" i="2"/>
  <c r="AJ70" i="2"/>
  <c r="AI70" i="2"/>
  <c r="AH70" i="2"/>
  <c r="AV69" i="2" s="1"/>
  <c r="AG70" i="2"/>
  <c r="AO114" i="1"/>
  <c r="AK115" i="1"/>
  <c r="AL115" i="1"/>
  <c r="AM115" i="1"/>
  <c r="AN115" i="1"/>
  <c r="AK116" i="1"/>
  <c r="AL116" i="1"/>
  <c r="AM116" i="1"/>
  <c r="AN116" i="1"/>
  <c r="AK117" i="1"/>
  <c r="AL117" i="1"/>
  <c r="AM117" i="1"/>
  <c r="AN117" i="1"/>
  <c r="AK118" i="1"/>
  <c r="AL118" i="1"/>
  <c r="AM118" i="1"/>
  <c r="AN118" i="1"/>
  <c r="AK119" i="1"/>
  <c r="AL119" i="1"/>
  <c r="AM119" i="1"/>
  <c r="AN119" i="1"/>
  <c r="AK120" i="1"/>
  <c r="AL120" i="1"/>
  <c r="AM120" i="1"/>
  <c r="AN120" i="1"/>
  <c r="AK121" i="1"/>
  <c r="AL121" i="1"/>
  <c r="AM121" i="1"/>
  <c r="AN121" i="1"/>
  <c r="AL114" i="1"/>
  <c r="AM114" i="1"/>
  <c r="AN114" i="1"/>
  <c r="AK114" i="1"/>
  <c r="AG121" i="1"/>
  <c r="AH121" i="1"/>
  <c r="AI121" i="1"/>
  <c r="AJ121" i="1"/>
  <c r="AG115" i="1"/>
  <c r="AH115" i="1"/>
  <c r="AI115" i="1"/>
  <c r="AJ115" i="1"/>
  <c r="AG116" i="1"/>
  <c r="AH116" i="1"/>
  <c r="AI116" i="1"/>
  <c r="AJ116" i="1"/>
  <c r="AG117" i="1"/>
  <c r="AH117" i="1"/>
  <c r="AI117" i="1"/>
  <c r="AJ117" i="1"/>
  <c r="AG118" i="1"/>
  <c r="AH118" i="1"/>
  <c r="AI118" i="1"/>
  <c r="AJ118" i="1"/>
  <c r="AG119" i="1"/>
  <c r="AH119" i="1"/>
  <c r="AI119" i="1"/>
  <c r="AJ119" i="1"/>
  <c r="AG120" i="1"/>
  <c r="AH120" i="1"/>
  <c r="AI120" i="1"/>
  <c r="AJ120" i="1"/>
  <c r="AH114" i="1"/>
  <c r="AI114" i="1"/>
  <c r="AJ114" i="1"/>
  <c r="AG114" i="1"/>
  <c r="AO93" i="1"/>
  <c r="AP93" i="1"/>
  <c r="AQ93" i="1"/>
  <c r="AR93" i="1"/>
  <c r="AO94" i="1"/>
  <c r="AP94" i="1"/>
  <c r="AQ94" i="1"/>
  <c r="AR94" i="1"/>
  <c r="AO95" i="1"/>
  <c r="AP95" i="1"/>
  <c r="AQ95" i="1"/>
  <c r="AR95" i="1"/>
  <c r="AO96" i="1"/>
  <c r="AP96" i="1"/>
  <c r="AQ96" i="1"/>
  <c r="AR96" i="1"/>
  <c r="AO97" i="1"/>
  <c r="AP97" i="1"/>
  <c r="AQ97" i="1"/>
  <c r="AR97" i="1"/>
  <c r="AO98" i="1"/>
  <c r="AP98" i="1"/>
  <c r="AQ98" i="1"/>
  <c r="AR98" i="1"/>
  <c r="AO99" i="1"/>
  <c r="AP99" i="1"/>
  <c r="AQ99" i="1"/>
  <c r="AR99" i="1"/>
  <c r="AO92" i="1"/>
  <c r="AK93" i="1"/>
  <c r="AL93" i="1"/>
  <c r="AM93" i="1"/>
  <c r="AN93" i="1"/>
  <c r="AK94" i="1"/>
  <c r="AL94" i="1"/>
  <c r="AM94" i="1"/>
  <c r="AN94" i="1"/>
  <c r="AK95" i="1"/>
  <c r="AL95" i="1"/>
  <c r="AM95" i="1"/>
  <c r="AN95" i="1"/>
  <c r="AK96" i="1"/>
  <c r="AL96" i="1"/>
  <c r="AM96" i="1"/>
  <c r="AN96" i="1"/>
  <c r="AK97" i="1"/>
  <c r="AL97" i="1"/>
  <c r="AM97" i="1"/>
  <c r="AN97" i="1"/>
  <c r="AK98" i="1"/>
  <c r="AL98" i="1"/>
  <c r="AM98" i="1"/>
  <c r="AN98" i="1"/>
  <c r="AK99" i="1"/>
  <c r="AL99" i="1"/>
  <c r="AM99" i="1"/>
  <c r="AN99" i="1"/>
  <c r="AL92" i="1"/>
  <c r="AM92" i="1"/>
  <c r="AN92" i="1"/>
  <c r="AK92" i="1"/>
  <c r="AG93" i="1"/>
  <c r="AH93" i="1"/>
  <c r="AI93" i="1"/>
  <c r="AJ93" i="1"/>
  <c r="AG94" i="1"/>
  <c r="AH94" i="1"/>
  <c r="AI94" i="1"/>
  <c r="AJ94" i="1"/>
  <c r="AG95" i="1"/>
  <c r="AH95" i="1"/>
  <c r="AI95" i="1"/>
  <c r="AJ95" i="1"/>
  <c r="AG96" i="1"/>
  <c r="AH96" i="1"/>
  <c r="AI96" i="1"/>
  <c r="AJ96" i="1"/>
  <c r="AG97" i="1"/>
  <c r="AH97" i="1"/>
  <c r="AI97" i="1"/>
  <c r="AJ97" i="1"/>
  <c r="AG98" i="1"/>
  <c r="AH98" i="1"/>
  <c r="AI98" i="1"/>
  <c r="AJ98" i="1"/>
  <c r="AG99" i="1"/>
  <c r="AH99" i="1"/>
  <c r="AI99" i="1"/>
  <c r="AJ99" i="1"/>
  <c r="AH92" i="1"/>
  <c r="AI92" i="1"/>
  <c r="AJ92" i="1"/>
  <c r="AG92" i="1"/>
  <c r="AO71" i="1"/>
  <c r="AP71" i="1"/>
  <c r="AQ71" i="1"/>
  <c r="AR71" i="1"/>
  <c r="AO72" i="1"/>
  <c r="AP72" i="1"/>
  <c r="AQ72" i="1"/>
  <c r="AR72" i="1"/>
  <c r="AO73" i="1"/>
  <c r="AP73" i="1"/>
  <c r="AQ73" i="1"/>
  <c r="AR73" i="1"/>
  <c r="AO74" i="1"/>
  <c r="AP74" i="1"/>
  <c r="AQ74" i="1"/>
  <c r="AR74" i="1"/>
  <c r="AO75" i="1"/>
  <c r="AP75" i="1"/>
  <c r="AQ75" i="1"/>
  <c r="AR75" i="1"/>
  <c r="AO76" i="1"/>
  <c r="AP76" i="1"/>
  <c r="AQ76" i="1"/>
  <c r="AR76" i="1"/>
  <c r="AO77" i="1"/>
  <c r="AP77" i="1"/>
  <c r="AQ77" i="1"/>
  <c r="AR77" i="1"/>
  <c r="AP70" i="1"/>
  <c r="AQ70" i="1"/>
  <c r="AR70" i="1"/>
  <c r="AO70" i="1"/>
  <c r="AK71" i="1"/>
  <c r="AL71" i="1"/>
  <c r="AM71" i="1"/>
  <c r="AN71" i="1"/>
  <c r="AK72" i="1"/>
  <c r="AL72" i="1"/>
  <c r="AM72" i="1"/>
  <c r="AN72" i="1"/>
  <c r="AK73" i="1"/>
  <c r="AL73" i="1"/>
  <c r="AM73" i="1"/>
  <c r="AN73" i="1"/>
  <c r="AK74" i="1"/>
  <c r="AL74" i="1"/>
  <c r="AM74" i="1"/>
  <c r="AN74" i="1"/>
  <c r="AK75" i="1"/>
  <c r="AL75" i="1"/>
  <c r="AM75" i="1"/>
  <c r="AN75" i="1"/>
  <c r="AK76" i="1"/>
  <c r="AL76" i="1"/>
  <c r="AM76" i="1"/>
  <c r="AN76" i="1"/>
  <c r="AK77" i="1"/>
  <c r="AL77" i="1"/>
  <c r="AM77" i="1"/>
  <c r="AN77" i="1"/>
  <c r="AL70" i="1"/>
  <c r="AM70" i="1"/>
  <c r="AN70" i="1"/>
  <c r="AK70" i="1"/>
  <c r="AG71" i="1"/>
  <c r="AH71" i="1"/>
  <c r="AI71" i="1"/>
  <c r="AJ71" i="1"/>
  <c r="AG72" i="1"/>
  <c r="AH72" i="1"/>
  <c r="AI72" i="1"/>
  <c r="AJ72" i="1"/>
  <c r="AG73" i="1"/>
  <c r="AH73" i="1"/>
  <c r="AI73" i="1"/>
  <c r="AJ73" i="1"/>
  <c r="AG74" i="1"/>
  <c r="AH74" i="1"/>
  <c r="AI74" i="1"/>
  <c r="AJ74" i="1"/>
  <c r="AG75" i="1"/>
  <c r="AH75" i="1"/>
  <c r="AI75" i="1"/>
  <c r="AJ75" i="1"/>
  <c r="AG76" i="1"/>
  <c r="AH76" i="1"/>
  <c r="AI76" i="1"/>
  <c r="AJ76" i="1"/>
  <c r="AG77" i="1"/>
  <c r="AH77" i="1"/>
  <c r="AI77" i="1"/>
  <c r="AJ77" i="1"/>
  <c r="AH70" i="1"/>
  <c r="AI70" i="1"/>
  <c r="AJ70" i="1"/>
  <c r="AG70" i="1"/>
  <c r="AO60" i="1"/>
  <c r="AP60" i="1"/>
  <c r="AQ60" i="1"/>
  <c r="AR60" i="1"/>
  <c r="AO61" i="1"/>
  <c r="AP61" i="1"/>
  <c r="AQ61" i="1"/>
  <c r="AR61" i="1"/>
  <c r="AO62" i="1"/>
  <c r="AP62" i="1"/>
  <c r="AQ62" i="1"/>
  <c r="AR62" i="1"/>
  <c r="AO63" i="1"/>
  <c r="AP63" i="1"/>
  <c r="AQ63" i="1"/>
  <c r="AR63" i="1"/>
  <c r="AO64" i="1"/>
  <c r="AP64" i="1"/>
  <c r="AQ64" i="1"/>
  <c r="AR64" i="1"/>
  <c r="AO65" i="1"/>
  <c r="AP65" i="1"/>
  <c r="AQ65" i="1"/>
  <c r="AR65" i="1"/>
  <c r="AO66" i="1"/>
  <c r="AP66" i="1"/>
  <c r="AQ66" i="1"/>
  <c r="AR66" i="1"/>
  <c r="AP59" i="1"/>
  <c r="AQ59" i="1"/>
  <c r="AR59" i="1"/>
  <c r="AK60" i="1"/>
  <c r="AL60" i="1"/>
  <c r="AM60" i="1"/>
  <c r="AN60" i="1"/>
  <c r="AK61" i="1"/>
  <c r="AL61" i="1"/>
  <c r="AM61" i="1"/>
  <c r="AN61" i="1"/>
  <c r="AK62" i="1"/>
  <c r="AL62" i="1"/>
  <c r="AM62" i="1"/>
  <c r="AN62" i="1"/>
  <c r="AK63" i="1"/>
  <c r="AL63" i="1"/>
  <c r="AM63" i="1"/>
  <c r="AN63" i="1"/>
  <c r="AK64" i="1"/>
  <c r="AL64" i="1"/>
  <c r="AM64" i="1"/>
  <c r="AN64" i="1"/>
  <c r="AK65" i="1"/>
  <c r="AL65" i="1"/>
  <c r="AM65" i="1"/>
  <c r="AN65" i="1"/>
  <c r="AK66" i="1"/>
  <c r="AL66" i="1"/>
  <c r="AM66" i="1"/>
  <c r="AN66" i="1"/>
  <c r="AL59" i="1"/>
  <c r="AM59" i="1"/>
  <c r="AN59" i="1"/>
  <c r="AK59" i="1"/>
  <c r="AG60" i="1"/>
  <c r="AH60" i="1"/>
  <c r="AI60" i="1"/>
  <c r="AJ60" i="1"/>
  <c r="AG61" i="1"/>
  <c r="AH61" i="1"/>
  <c r="AI61" i="1"/>
  <c r="AJ61" i="1"/>
  <c r="AG62" i="1"/>
  <c r="AH62" i="1"/>
  <c r="AI62" i="1"/>
  <c r="AJ62" i="1"/>
  <c r="AG63" i="1"/>
  <c r="AH63" i="1"/>
  <c r="AI63" i="1"/>
  <c r="AJ63" i="1"/>
  <c r="AG64" i="1"/>
  <c r="AH64" i="1"/>
  <c r="AI64" i="1"/>
  <c r="AJ64" i="1"/>
  <c r="AG65" i="1"/>
  <c r="AH65" i="1"/>
  <c r="AI65" i="1"/>
  <c r="AJ65" i="1"/>
  <c r="AG66" i="1"/>
  <c r="AH66" i="1"/>
  <c r="AI66" i="1"/>
  <c r="AJ66" i="1"/>
  <c r="AH59" i="1"/>
  <c r="AI59" i="1"/>
  <c r="AJ59" i="1"/>
  <c r="AO82" i="1"/>
  <c r="AP82" i="1"/>
  <c r="AQ82" i="1"/>
  <c r="AR82" i="1"/>
  <c r="AO83" i="1"/>
  <c r="AP83" i="1"/>
  <c r="AQ83" i="1"/>
  <c r="AR83" i="1"/>
  <c r="AO84" i="1"/>
  <c r="AP84" i="1"/>
  <c r="AQ84" i="1"/>
  <c r="AR84" i="1"/>
  <c r="AO85" i="1"/>
  <c r="AP85" i="1"/>
  <c r="AQ85" i="1"/>
  <c r="AR85" i="1"/>
  <c r="AO86" i="1"/>
  <c r="AP86" i="1"/>
  <c r="AQ86" i="1"/>
  <c r="AR86" i="1"/>
  <c r="AO87" i="1"/>
  <c r="AP87" i="1"/>
  <c r="AQ87" i="1"/>
  <c r="AR87" i="1"/>
  <c r="AO88" i="1"/>
  <c r="AP88" i="1"/>
  <c r="AQ88" i="1"/>
  <c r="AR88" i="1"/>
  <c r="AP81" i="1"/>
  <c r="AQ81" i="1"/>
  <c r="AR81" i="1"/>
  <c r="AO81" i="1"/>
  <c r="AK82" i="1"/>
  <c r="AL82" i="1"/>
  <c r="AM82" i="1"/>
  <c r="AN82" i="1"/>
  <c r="AK83" i="1"/>
  <c r="AL83" i="1"/>
  <c r="AM83" i="1"/>
  <c r="AN83" i="1"/>
  <c r="AK84" i="1"/>
  <c r="AL84" i="1"/>
  <c r="AM84" i="1"/>
  <c r="AN84" i="1"/>
  <c r="AK85" i="1"/>
  <c r="AL85" i="1"/>
  <c r="AM85" i="1"/>
  <c r="AN85" i="1"/>
  <c r="AK86" i="1"/>
  <c r="AL86" i="1"/>
  <c r="AM86" i="1"/>
  <c r="AN86" i="1"/>
  <c r="AK87" i="1"/>
  <c r="AL87" i="1"/>
  <c r="AM87" i="1"/>
  <c r="AN87" i="1"/>
  <c r="AK88" i="1"/>
  <c r="AL88" i="1"/>
  <c r="AM88" i="1"/>
  <c r="AN88" i="1"/>
  <c r="AL81" i="1"/>
  <c r="AM81" i="1"/>
  <c r="AN81" i="1"/>
  <c r="AG82" i="1"/>
  <c r="AH82" i="1"/>
  <c r="AI82" i="1"/>
  <c r="AJ82" i="1"/>
  <c r="AG83" i="1"/>
  <c r="AH83" i="1"/>
  <c r="AI83" i="1"/>
  <c r="AJ83" i="1"/>
  <c r="AG84" i="1"/>
  <c r="AH84" i="1"/>
  <c r="AI84" i="1"/>
  <c r="AJ84" i="1"/>
  <c r="AG85" i="1"/>
  <c r="AH85" i="1"/>
  <c r="AI85" i="1"/>
  <c r="AJ85" i="1"/>
  <c r="AG86" i="1"/>
  <c r="AH86" i="1"/>
  <c r="AI86" i="1"/>
  <c r="AJ86" i="1"/>
  <c r="AG87" i="1"/>
  <c r="AH87" i="1"/>
  <c r="AI87" i="1"/>
  <c r="AJ87" i="1"/>
  <c r="AG88" i="1"/>
  <c r="AH88" i="1"/>
  <c r="AI88" i="1"/>
  <c r="AJ88" i="1"/>
  <c r="AH81" i="1"/>
  <c r="AI81" i="1"/>
  <c r="AJ81" i="1"/>
  <c r="AK81" i="1"/>
  <c r="AG81" i="1"/>
  <c r="R81" i="2"/>
  <c r="R70" i="2"/>
  <c r="S59" i="2"/>
  <c r="R60" i="2"/>
  <c r="S60" i="2"/>
  <c r="T60" i="2"/>
  <c r="U60" i="2"/>
  <c r="V60" i="2"/>
  <c r="W60" i="2"/>
  <c r="X60" i="2"/>
  <c r="Y60" i="2"/>
  <c r="Z60" i="2"/>
  <c r="AA60" i="2"/>
  <c r="AB60" i="2"/>
  <c r="AC60" i="2"/>
  <c r="R61" i="2"/>
  <c r="S61" i="2"/>
  <c r="T61" i="2"/>
  <c r="U61" i="2"/>
  <c r="V61" i="2"/>
  <c r="W61" i="2"/>
  <c r="X61" i="2"/>
  <c r="Y61" i="2"/>
  <c r="Z61" i="2"/>
  <c r="AA61" i="2"/>
  <c r="AB61" i="2"/>
  <c r="AC61" i="2"/>
  <c r="R62" i="2"/>
  <c r="S62" i="2"/>
  <c r="T62" i="2"/>
  <c r="U62" i="2"/>
  <c r="V62" i="2"/>
  <c r="W62" i="2"/>
  <c r="X62" i="2"/>
  <c r="Y62" i="2"/>
  <c r="Z62" i="2"/>
  <c r="AA62" i="2"/>
  <c r="AB62" i="2"/>
  <c r="AC62" i="2"/>
  <c r="R63" i="2"/>
  <c r="S63" i="2"/>
  <c r="T63" i="2"/>
  <c r="U63" i="2"/>
  <c r="V63" i="2"/>
  <c r="W63" i="2"/>
  <c r="X63" i="2"/>
  <c r="Y63" i="2"/>
  <c r="Z63" i="2"/>
  <c r="AA63" i="2"/>
  <c r="AB63" i="2"/>
  <c r="AC63" i="2"/>
  <c r="R64" i="2"/>
  <c r="S64" i="2"/>
  <c r="T64" i="2"/>
  <c r="U64" i="2"/>
  <c r="V64" i="2"/>
  <c r="W64" i="2"/>
  <c r="X64" i="2"/>
  <c r="Y64" i="2"/>
  <c r="Z64" i="2"/>
  <c r="AA64" i="2"/>
  <c r="AB64" i="2"/>
  <c r="AC64" i="2"/>
  <c r="R65" i="2"/>
  <c r="S65" i="2"/>
  <c r="T65" i="2"/>
  <c r="U65" i="2"/>
  <c r="V65" i="2"/>
  <c r="W65" i="2"/>
  <c r="X65" i="2"/>
  <c r="Y65" i="2"/>
  <c r="Z65" i="2"/>
  <c r="AA65" i="2"/>
  <c r="AB65" i="2"/>
  <c r="AC65" i="2"/>
  <c r="R66" i="2"/>
  <c r="S66" i="2"/>
  <c r="T66" i="2"/>
  <c r="U66" i="2"/>
  <c r="V66" i="2"/>
  <c r="W66" i="2"/>
  <c r="X66" i="2"/>
  <c r="Y66" i="2"/>
  <c r="Z66" i="2"/>
  <c r="AA66" i="2"/>
  <c r="AB66" i="2"/>
  <c r="AC66" i="2"/>
  <c r="T59" i="2"/>
  <c r="U59" i="2"/>
  <c r="V59" i="2"/>
  <c r="W59" i="2"/>
  <c r="X59" i="2"/>
  <c r="Y59" i="2"/>
  <c r="Z59" i="2"/>
  <c r="AA59" i="2"/>
  <c r="AB59" i="2"/>
  <c r="AC59" i="2"/>
  <c r="AG59" i="2"/>
  <c r="AG48" i="2"/>
  <c r="R59" i="2"/>
  <c r="AF25" i="14" l="1"/>
  <c r="AA11" i="14"/>
  <c r="X10" i="14"/>
  <c r="U21" i="14"/>
  <c r="W39" i="14"/>
  <c r="Q14" i="14"/>
  <c r="Y14" i="14"/>
  <c r="Y10" i="14"/>
  <c r="P12" i="14"/>
  <c r="W8" i="14"/>
  <c r="V11" i="14"/>
  <c r="X14" i="14"/>
  <c r="P14" i="14"/>
  <c r="Q9" i="14"/>
  <c r="AA14" i="14"/>
  <c r="S10" i="14"/>
  <c r="Y9" i="14"/>
  <c r="AE24" i="14"/>
  <c r="AF24" i="14"/>
  <c r="A17" i="14"/>
  <c r="AF23" i="14"/>
  <c r="Z9" i="14"/>
  <c r="R13" i="14"/>
  <c r="V21" i="14"/>
  <c r="S24" i="14"/>
  <c r="V7" i="14"/>
  <c r="X13" i="14"/>
  <c r="AA9" i="14"/>
  <c r="Z10" i="14"/>
  <c r="Q12" i="14"/>
  <c r="S13" i="14"/>
  <c r="S14" i="14"/>
  <c r="W21" i="14"/>
  <c r="Q23" i="14"/>
  <c r="Y23" i="14"/>
  <c r="Z57" i="14"/>
  <c r="P23" i="14"/>
  <c r="AD25" i="14"/>
  <c r="Y8" i="14"/>
  <c r="AA10" i="14"/>
  <c r="V12" i="14"/>
  <c r="T13" i="14"/>
  <c r="S22" i="14"/>
  <c r="AA22" i="14"/>
  <c r="U24" i="14"/>
  <c r="P25" i="14"/>
  <c r="X32" i="14"/>
  <c r="P10" i="14"/>
  <c r="S11" i="14"/>
  <c r="W12" i="14"/>
  <c r="Y13" i="14"/>
  <c r="V20" i="14"/>
  <c r="T22" i="14"/>
  <c r="Q25" i="14"/>
  <c r="X23" i="14"/>
  <c r="P27" i="14"/>
  <c r="AA7" i="14"/>
  <c r="R9" i="14"/>
  <c r="Q10" i="14"/>
  <c r="T11" i="14"/>
  <c r="X12" i="14"/>
  <c r="Z13" i="14"/>
  <c r="Z14" i="14"/>
  <c r="W20" i="14"/>
  <c r="U22" i="14"/>
  <c r="W24" i="14"/>
  <c r="W25" i="14"/>
  <c r="R14" i="14"/>
  <c r="AA24" i="14"/>
  <c r="S23" i="14"/>
  <c r="Q22" i="14"/>
  <c r="S9" i="14"/>
  <c r="R10" i="14"/>
  <c r="U11" i="14"/>
  <c r="Y12" i="14"/>
  <c r="AA13" i="14"/>
  <c r="P20" i="14"/>
  <c r="X20" i="14"/>
  <c r="V22" i="14"/>
  <c r="S7" i="14"/>
  <c r="Q8" i="14"/>
  <c r="T9" i="14"/>
  <c r="T21" i="14"/>
  <c r="V23" i="14"/>
  <c r="T25" i="14"/>
  <c r="Y7" i="14"/>
  <c r="V10" i="14"/>
  <c r="T12" i="14"/>
  <c r="Y22" i="14"/>
  <c r="T23" i="14"/>
  <c r="R27" i="14"/>
  <c r="Q35" i="14"/>
  <c r="AQ31" i="14"/>
  <c r="A41" i="14"/>
  <c r="R7" i="14"/>
  <c r="Z7" i="14"/>
  <c r="U8" i="14"/>
  <c r="P9" i="14"/>
  <c r="X9" i="14"/>
  <c r="W10" i="14"/>
  <c r="R11" i="14"/>
  <c r="Z11" i="14"/>
  <c r="W14" i="14"/>
  <c r="T20" i="14"/>
  <c r="S21" i="14"/>
  <c r="AA21" i="14"/>
  <c r="R22" i="14"/>
  <c r="Z22" i="14"/>
  <c r="U23" i="14"/>
  <c r="Q24" i="14"/>
  <c r="Z24" i="14"/>
  <c r="R25" i="14"/>
  <c r="Z25" i="14"/>
  <c r="X25" i="14"/>
  <c r="S26" i="14"/>
  <c r="AA26" i="14"/>
  <c r="S27" i="14"/>
  <c r="AA27" i="14"/>
  <c r="Q34" i="14"/>
  <c r="Y34" i="14"/>
  <c r="R35" i="14"/>
  <c r="Z35" i="14"/>
  <c r="P39" i="14"/>
  <c r="X39" i="14"/>
  <c r="R45" i="14"/>
  <c r="Z45" i="14"/>
  <c r="S47" i="14"/>
  <c r="AA48" i="14"/>
  <c r="V49" i="14"/>
  <c r="AA49" i="14"/>
  <c r="V50" i="14"/>
  <c r="W51" i="14"/>
  <c r="U61" i="14"/>
  <c r="Q72" i="14"/>
  <c r="Y72" i="14"/>
  <c r="T8" i="14"/>
  <c r="AD23" i="14"/>
  <c r="Y25" i="14"/>
  <c r="R26" i="14"/>
  <c r="Z27" i="14"/>
  <c r="AQ30" i="14"/>
  <c r="Q36" i="14"/>
  <c r="Q46" i="14"/>
  <c r="R49" i="14"/>
  <c r="R57" i="14"/>
  <c r="U58" i="14"/>
  <c r="U20" i="14"/>
  <c r="S25" i="14"/>
  <c r="AA25" i="14"/>
  <c r="T26" i="14"/>
  <c r="Q26" i="14"/>
  <c r="T27" i="14"/>
  <c r="Q33" i="14"/>
  <c r="Y33" i="14"/>
  <c r="R34" i="14"/>
  <c r="Z34" i="14"/>
  <c r="S44" i="14"/>
  <c r="AA44" i="14"/>
  <c r="AG25" i="14"/>
  <c r="S45" i="14"/>
  <c r="AA45" i="14"/>
  <c r="S46" i="14"/>
  <c r="U47" i="14"/>
  <c r="V48" i="14"/>
  <c r="Z63" i="14"/>
  <c r="W71" i="14"/>
  <c r="V82" i="14"/>
  <c r="Y83" i="14"/>
  <c r="W85" i="14"/>
  <c r="U118" i="14"/>
  <c r="Q7" i="14"/>
  <c r="R21" i="14"/>
  <c r="P34" i="14"/>
  <c r="Y36" i="14"/>
  <c r="Y46" i="14"/>
  <c r="Y48" i="14"/>
  <c r="W50" i="14"/>
  <c r="X63" i="14"/>
  <c r="P140" i="14"/>
  <c r="P131" i="14"/>
  <c r="Q130" i="14"/>
  <c r="R129" i="14"/>
  <c r="S128" i="14"/>
  <c r="P105" i="14"/>
  <c r="Q104" i="14"/>
  <c r="P96" i="14"/>
  <c r="Q95" i="14"/>
  <c r="R94" i="14"/>
  <c r="S93" i="14"/>
  <c r="P87" i="14"/>
  <c r="Q86" i="14"/>
  <c r="R85" i="14"/>
  <c r="S84" i="14"/>
  <c r="P69" i="14"/>
  <c r="S146" i="14"/>
  <c r="P141" i="14"/>
  <c r="P134" i="14"/>
  <c r="R132" i="14"/>
  <c r="Q142" i="14"/>
  <c r="R123" i="14"/>
  <c r="Q116" i="14"/>
  <c r="P99" i="14"/>
  <c r="R97" i="14"/>
  <c r="S105" i="14"/>
  <c r="R147" i="14"/>
  <c r="Q128" i="14"/>
  <c r="R121" i="14"/>
  <c r="P145" i="14"/>
  <c r="R135" i="14"/>
  <c r="R143" i="14"/>
  <c r="S134" i="14"/>
  <c r="Q133" i="14"/>
  <c r="S120" i="14"/>
  <c r="S96" i="14"/>
  <c r="S85" i="14"/>
  <c r="R74" i="14"/>
  <c r="P143" i="14"/>
  <c r="P133" i="14"/>
  <c r="P119" i="14"/>
  <c r="Q107" i="14"/>
  <c r="R141" i="14"/>
  <c r="S131" i="14"/>
  <c r="S140" i="14"/>
  <c r="R131" i="14"/>
  <c r="Q110" i="14"/>
  <c r="Q106" i="14"/>
  <c r="P117" i="14"/>
  <c r="S108" i="14"/>
  <c r="R105" i="14"/>
  <c r="P85" i="14"/>
  <c r="P84" i="14"/>
  <c r="S81" i="14"/>
  <c r="Q61" i="14"/>
  <c r="S56" i="14"/>
  <c r="P44" i="14"/>
  <c r="Q38" i="14"/>
  <c r="R37" i="14"/>
  <c r="S36" i="14"/>
  <c r="P26" i="14"/>
  <c r="P116" i="14"/>
  <c r="P110" i="14"/>
  <c r="R108" i="14"/>
  <c r="R106" i="14"/>
  <c r="Q105" i="14"/>
  <c r="R83" i="14"/>
  <c r="P81" i="14"/>
  <c r="S60" i="14"/>
  <c r="Q58" i="14"/>
  <c r="Q56" i="14"/>
  <c r="S122" i="14"/>
  <c r="P108" i="14"/>
  <c r="Q98" i="14"/>
  <c r="S94" i="14"/>
  <c r="P93" i="14"/>
  <c r="Q80" i="14"/>
  <c r="S75" i="14"/>
  <c r="R60" i="14"/>
  <c r="P56" i="14"/>
  <c r="Q50" i="14"/>
  <c r="R47" i="14"/>
  <c r="S129" i="14"/>
  <c r="P98" i="14"/>
  <c r="P80" i="14"/>
  <c r="P74" i="14"/>
  <c r="Q73" i="14"/>
  <c r="R70" i="14"/>
  <c r="P129" i="14"/>
  <c r="R72" i="14"/>
  <c r="P70" i="14"/>
  <c r="S48" i="14"/>
  <c r="R69" i="14"/>
  <c r="R63" i="14"/>
  <c r="S62" i="14"/>
  <c r="S59" i="14"/>
  <c r="P57" i="14"/>
  <c r="Q51" i="14"/>
  <c r="R48" i="14"/>
  <c r="Q69" i="14"/>
  <c r="P62" i="14"/>
  <c r="P59" i="14"/>
  <c r="P51" i="14"/>
  <c r="S49" i="14"/>
  <c r="Q48" i="14"/>
  <c r="P46" i="14"/>
  <c r="Q45" i="14"/>
  <c r="R44" i="14"/>
  <c r="P33" i="14"/>
  <c r="Q32" i="14"/>
  <c r="Q140" i="14"/>
  <c r="R117" i="14"/>
  <c r="S86" i="14"/>
  <c r="Q84" i="14"/>
  <c r="X131" i="14"/>
  <c r="Y130" i="14"/>
  <c r="Z129" i="14"/>
  <c r="AA128" i="14"/>
  <c r="X105" i="14"/>
  <c r="Y104" i="14"/>
  <c r="X96" i="14"/>
  <c r="Y95" i="14"/>
  <c r="Z94" i="14"/>
  <c r="AA93" i="14"/>
  <c r="X87" i="14"/>
  <c r="Y86" i="14"/>
  <c r="Z85" i="14"/>
  <c r="AA84" i="14"/>
  <c r="X69" i="14"/>
  <c r="X145" i="14"/>
  <c r="Y133" i="14"/>
  <c r="X143" i="14"/>
  <c r="Z141" i="14"/>
  <c r="X133" i="14"/>
  <c r="AA131" i="14"/>
  <c r="X117" i="14"/>
  <c r="X110" i="14"/>
  <c r="Y98" i="14"/>
  <c r="AA122" i="14"/>
  <c r="X108" i="14"/>
  <c r="Z106" i="14"/>
  <c r="AA96" i="14"/>
  <c r="X134" i="14"/>
  <c r="Z132" i="14"/>
  <c r="AA143" i="14"/>
  <c r="Y142" i="14"/>
  <c r="X141" i="14"/>
  <c r="X99" i="14"/>
  <c r="AA94" i="14"/>
  <c r="AA62" i="14"/>
  <c r="AA140" i="14"/>
  <c r="X129" i="14"/>
  <c r="Y110" i="14"/>
  <c r="AA105" i="14"/>
  <c r="Y84" i="14"/>
  <c r="Z140" i="14"/>
  <c r="Y128" i="14"/>
  <c r="Y116" i="14"/>
  <c r="Z104" i="14"/>
  <c r="Z97" i="14"/>
  <c r="X93" i="14"/>
  <c r="AA92" i="14"/>
  <c r="Z86" i="14"/>
  <c r="Z83" i="14"/>
  <c r="Y80" i="14"/>
  <c r="Z72" i="14"/>
  <c r="Z69" i="14"/>
  <c r="Z135" i="14"/>
  <c r="AA120" i="14"/>
  <c r="AA107" i="14"/>
  <c r="Y106" i="14"/>
  <c r="Y93" i="14"/>
  <c r="Y92" i="14"/>
  <c r="X80" i="14"/>
  <c r="Z74" i="14"/>
  <c r="AA59" i="14"/>
  <c r="X57" i="14"/>
  <c r="Y51" i="14"/>
  <c r="AA46" i="14"/>
  <c r="X44" i="14"/>
  <c r="Y38" i="14"/>
  <c r="Z37" i="14"/>
  <c r="AA36" i="14"/>
  <c r="X26" i="14"/>
  <c r="Z121" i="14"/>
  <c r="X119" i="14"/>
  <c r="Y107" i="14"/>
  <c r="Y73" i="14"/>
  <c r="X72" i="14"/>
  <c r="X59" i="14"/>
  <c r="Z144" i="14"/>
  <c r="X128" i="14"/>
  <c r="X97" i="14"/>
  <c r="Z96" i="14"/>
  <c r="AA95" i="14"/>
  <c r="Z70" i="14"/>
  <c r="AA69" i="14"/>
  <c r="Z49" i="14"/>
  <c r="Y69" i="14"/>
  <c r="Y145" i="14"/>
  <c r="Z123" i="14"/>
  <c r="Y87" i="14"/>
  <c r="Z68" i="14"/>
  <c r="Y61" i="14"/>
  <c r="Y56" i="14"/>
  <c r="Z50" i="14"/>
  <c r="X49" i="14"/>
  <c r="AA47" i="14"/>
  <c r="AA146" i="14"/>
  <c r="AA85" i="14"/>
  <c r="X68" i="14"/>
  <c r="X56" i="14"/>
  <c r="Y50" i="14"/>
  <c r="Z47" i="14"/>
  <c r="Z134" i="14"/>
  <c r="Z117" i="14"/>
  <c r="X116" i="14"/>
  <c r="X84" i="14"/>
  <c r="X60" i="14"/>
  <c r="Y45" i="14"/>
  <c r="Z44" i="14"/>
  <c r="X33" i="14"/>
  <c r="Y32" i="14"/>
  <c r="Z118" i="14"/>
  <c r="Y109" i="14"/>
  <c r="Z105" i="14"/>
  <c r="Z82" i="14"/>
  <c r="AA81" i="14"/>
  <c r="Z80" i="14"/>
  <c r="T7" i="14"/>
  <c r="AQ11" i="14"/>
  <c r="AG23" i="14"/>
  <c r="AD24" i="14"/>
  <c r="AE25" i="14"/>
  <c r="U26" i="14"/>
  <c r="W26" i="14"/>
  <c r="U27" i="14"/>
  <c r="V27" i="14"/>
  <c r="R32" i="14"/>
  <c r="Z32" i="14"/>
  <c r="R33" i="14"/>
  <c r="Z33" i="14"/>
  <c r="S34" i="14"/>
  <c r="AA34" i="14"/>
  <c r="S35" i="14"/>
  <c r="R36" i="14"/>
  <c r="Q37" i="14"/>
  <c r="S38" i="14"/>
  <c r="AA38" i="14"/>
  <c r="R39" i="14"/>
  <c r="Z39" i="14"/>
  <c r="T44" i="14"/>
  <c r="Q44" i="14"/>
  <c r="T45" i="14"/>
  <c r="P45" i="14"/>
  <c r="X46" i="14"/>
  <c r="P50" i="14"/>
  <c r="X50" i="14"/>
  <c r="AA56" i="14"/>
  <c r="V60" i="14"/>
  <c r="U97" i="14"/>
  <c r="AA99" i="14"/>
  <c r="Y119" i="14"/>
  <c r="R122" i="14"/>
  <c r="Y132" i="14"/>
  <c r="U12" i="14"/>
  <c r="U7" i="14"/>
  <c r="P8" i="14"/>
  <c r="X8" i="14"/>
  <c r="T24" i="14"/>
  <c r="V26" i="14"/>
  <c r="Y26" i="14"/>
  <c r="X27" i="14"/>
  <c r="S32" i="14"/>
  <c r="AA32" i="14"/>
  <c r="S33" i="14"/>
  <c r="AA33" i="14"/>
  <c r="T34" i="14"/>
  <c r="U35" i="14"/>
  <c r="T36" i="14"/>
  <c r="U37" i="14"/>
  <c r="S37" i="14"/>
  <c r="T38" i="14"/>
  <c r="P38" i="14"/>
  <c r="S39" i="14"/>
  <c r="AA39" i="14"/>
  <c r="U44" i="14"/>
  <c r="AG24" i="14"/>
  <c r="W44" i="14"/>
  <c r="U45" i="14"/>
  <c r="V45" i="14"/>
  <c r="U46" i="14"/>
  <c r="W47" i="14"/>
  <c r="Q49" i="14"/>
  <c r="Y49" i="14"/>
  <c r="V56" i="14"/>
  <c r="V57" i="14"/>
  <c r="Q71" i="14"/>
  <c r="Y71" i="14"/>
  <c r="Y11" i="14"/>
  <c r="V14" i="14"/>
  <c r="AA20" i="14"/>
  <c r="X34" i="14"/>
  <c r="P13" i="14"/>
  <c r="P24" i="14"/>
  <c r="X24" i="14"/>
  <c r="T32" i="14"/>
  <c r="P32" i="14"/>
  <c r="C3" i="15" s="1"/>
  <c r="M3" i="15" s="1"/>
  <c r="T33" i="14"/>
  <c r="U33" i="14"/>
  <c r="V34" i="14"/>
  <c r="AA35" i="14"/>
  <c r="V36" i="14"/>
  <c r="Z36" i="14"/>
  <c r="V37" i="14"/>
  <c r="Y37" i="14"/>
  <c r="U38" i="14"/>
  <c r="R38" i="14"/>
  <c r="T39" i="14"/>
  <c r="Q39" i="14"/>
  <c r="V44" i="14"/>
  <c r="Y44" i="14"/>
  <c r="X45" i="14"/>
  <c r="S51" i="14"/>
  <c r="Y58" i="14"/>
  <c r="W9" i="14"/>
  <c r="Q11" i="14"/>
  <c r="W13" i="14"/>
  <c r="S20" i="14"/>
  <c r="Z21" i="14"/>
  <c r="Y24" i="14"/>
  <c r="Z26" i="14"/>
  <c r="Y35" i="14"/>
  <c r="W7" i="14"/>
  <c r="R8" i="14"/>
  <c r="Z8" i="14"/>
  <c r="U9" i="14"/>
  <c r="T10" i="14"/>
  <c r="AQ10" i="14"/>
  <c r="W11" i="14"/>
  <c r="R12" i="14"/>
  <c r="Z12" i="14"/>
  <c r="U13" i="14"/>
  <c r="T14" i="14"/>
  <c r="Q20" i="14"/>
  <c r="Y20" i="14"/>
  <c r="P21" i="14"/>
  <c r="X21" i="14"/>
  <c r="W22" i="14"/>
  <c r="R23" i="14"/>
  <c r="Z23" i="14"/>
  <c r="V24" i="14"/>
  <c r="U32" i="14"/>
  <c r="V32" i="14"/>
  <c r="W33" i="14"/>
  <c r="W35" i="14"/>
  <c r="W36" i="14"/>
  <c r="W37" i="14"/>
  <c r="AA37" i="14"/>
  <c r="V38" i="14"/>
  <c r="X38" i="14"/>
  <c r="U39" i="14"/>
  <c r="Z48" i="14"/>
  <c r="X51" i="14"/>
  <c r="W60" i="14"/>
  <c r="U69" i="14"/>
  <c r="T74" i="14"/>
  <c r="W75" i="14"/>
  <c r="V86" i="14"/>
  <c r="R95" i="14"/>
  <c r="V104" i="14"/>
  <c r="W120" i="14"/>
  <c r="W146" i="14"/>
  <c r="T135" i="14"/>
  <c r="U134" i="14"/>
  <c r="V133" i="14"/>
  <c r="W132" i="14"/>
  <c r="W106" i="14"/>
  <c r="U99" i="14"/>
  <c r="V98" i="14"/>
  <c r="W97" i="14"/>
  <c r="T92" i="14"/>
  <c r="T83" i="14"/>
  <c r="U82" i="14"/>
  <c r="V81" i="14"/>
  <c r="W80" i="14"/>
  <c r="V75" i="14"/>
  <c r="W74" i="14"/>
  <c r="U72" i="14"/>
  <c r="V71" i="14"/>
  <c r="W70" i="14"/>
  <c r="W135" i="14"/>
  <c r="W130" i="14"/>
  <c r="V145" i="14"/>
  <c r="V135" i="14"/>
  <c r="V130" i="14"/>
  <c r="W121" i="14"/>
  <c r="V119" i="14"/>
  <c r="W95" i="14"/>
  <c r="T130" i="14"/>
  <c r="V110" i="14"/>
  <c r="T147" i="14"/>
  <c r="U146" i="14"/>
  <c r="W144" i="14"/>
  <c r="U120" i="14"/>
  <c r="T146" i="14"/>
  <c r="V144" i="14"/>
  <c r="V143" i="14"/>
  <c r="U144" i="14"/>
  <c r="T119" i="14"/>
  <c r="W118" i="14"/>
  <c r="W107" i="14"/>
  <c r="T82" i="14"/>
  <c r="W81" i="14"/>
  <c r="T71" i="14"/>
  <c r="V68" i="14"/>
  <c r="T63" i="14"/>
  <c r="T61" i="14"/>
  <c r="W142" i="14"/>
  <c r="T141" i="14"/>
  <c r="U132" i="14"/>
  <c r="T106" i="14"/>
  <c r="T95" i="14"/>
  <c r="U129" i="14"/>
  <c r="V122" i="14"/>
  <c r="V117" i="14"/>
  <c r="T111" i="14"/>
  <c r="W109" i="14"/>
  <c r="T94" i="14"/>
  <c r="W87" i="14"/>
  <c r="U62" i="14"/>
  <c r="U110" i="14"/>
  <c r="V109" i="14"/>
  <c r="V83" i="14"/>
  <c r="W82" i="14"/>
  <c r="U75" i="14"/>
  <c r="U60" i="14"/>
  <c r="T58" i="14"/>
  <c r="T50" i="14"/>
  <c r="T47" i="14"/>
  <c r="W45" i="14"/>
  <c r="T35" i="14"/>
  <c r="U34" i="14"/>
  <c r="V33" i="14"/>
  <c r="W32" i="14"/>
  <c r="W27" i="14"/>
  <c r="U109" i="14"/>
  <c r="T104" i="14"/>
  <c r="W98" i="14"/>
  <c r="U94" i="14"/>
  <c r="T93" i="14"/>
  <c r="W92" i="14"/>
  <c r="T80" i="14"/>
  <c r="T75" i="14"/>
  <c r="V74" i="14"/>
  <c r="W57" i="14"/>
  <c r="T121" i="14"/>
  <c r="T120" i="14"/>
  <c r="U111" i="14"/>
  <c r="V92" i="14"/>
  <c r="W72" i="14"/>
  <c r="V59" i="14"/>
  <c r="V46" i="14"/>
  <c r="V128" i="14"/>
  <c r="V99" i="14"/>
  <c r="V96" i="14"/>
  <c r="U92" i="14"/>
  <c r="V72" i="14"/>
  <c r="V62" i="14"/>
  <c r="U59" i="14"/>
  <c r="U57" i="14"/>
  <c r="V51" i="14"/>
  <c r="T48" i="14"/>
  <c r="U96" i="14"/>
  <c r="U71" i="14"/>
  <c r="V63" i="14"/>
  <c r="T62" i="14"/>
  <c r="T59" i="14"/>
  <c r="T46" i="14"/>
  <c r="T133" i="14"/>
  <c r="V87" i="14"/>
  <c r="W61" i="14"/>
  <c r="W58" i="14"/>
  <c r="U49" i="14"/>
  <c r="T86" i="14"/>
  <c r="W68" i="14"/>
  <c r="V61" i="14"/>
  <c r="V58" i="14"/>
  <c r="T37" i="14"/>
  <c r="U36" i="14"/>
  <c r="V35" i="14"/>
  <c r="W34" i="14"/>
  <c r="V134" i="14"/>
  <c r="W116" i="14"/>
  <c r="W108" i="14"/>
  <c r="W104" i="14"/>
  <c r="T85" i="14"/>
  <c r="W83" i="14"/>
  <c r="P7" i="14"/>
  <c r="X7" i="14"/>
  <c r="S8" i="14"/>
  <c r="AA8" i="14"/>
  <c r="V9" i="14"/>
  <c r="U10" i="14"/>
  <c r="P11" i="14"/>
  <c r="X11" i="14"/>
  <c r="S12" i="14"/>
  <c r="AA12" i="14"/>
  <c r="V13" i="14"/>
  <c r="U14" i="14"/>
  <c r="R20" i="14"/>
  <c r="Z20" i="14"/>
  <c r="Q21" i="14"/>
  <c r="Y21" i="14"/>
  <c r="P22" i="14"/>
  <c r="X22" i="14"/>
  <c r="AA23" i="14"/>
  <c r="V25" i="14"/>
  <c r="Q27" i="14"/>
  <c r="Y27" i="14"/>
  <c r="P35" i="14"/>
  <c r="X35" i="14"/>
  <c r="P36" i="14"/>
  <c r="X36" i="14"/>
  <c r="P37" i="14"/>
  <c r="X37" i="14"/>
  <c r="W38" i="14"/>
  <c r="Z38" i="14"/>
  <c r="V39" i="14"/>
  <c r="Y39" i="14"/>
  <c r="T49" i="14"/>
  <c r="P49" i="14"/>
  <c r="R50" i="14"/>
  <c r="AA51" i="14"/>
  <c r="W56" i="14"/>
  <c r="S68" i="14"/>
  <c r="AA68" i="14"/>
  <c r="Q70" i="14"/>
  <c r="Y70" i="14"/>
  <c r="R73" i="14"/>
  <c r="W86" i="14"/>
  <c r="R87" i="14"/>
  <c r="Q97" i="14"/>
  <c r="Y97" i="14"/>
  <c r="X107" i="14"/>
  <c r="T116" i="14"/>
  <c r="X74" i="14"/>
  <c r="U84" i="14"/>
  <c r="S87" i="14"/>
  <c r="AA87" i="14"/>
  <c r="P92" i="14"/>
  <c r="X92" i="14"/>
  <c r="W94" i="14"/>
  <c r="Q96" i="14"/>
  <c r="Y96" i="14"/>
  <c r="W111" i="14"/>
  <c r="U117" i="14"/>
  <c r="Q123" i="14"/>
  <c r="Y123" i="14"/>
  <c r="R130" i="14"/>
  <c r="Z130" i="14"/>
  <c r="U131" i="14"/>
  <c r="P132" i="14"/>
  <c r="X132" i="14"/>
  <c r="T140" i="14"/>
  <c r="P47" i="14"/>
  <c r="X47" i="14"/>
  <c r="W49" i="14"/>
  <c r="T51" i="14"/>
  <c r="S57" i="14"/>
  <c r="AA57" i="14"/>
  <c r="P60" i="14"/>
  <c r="S63" i="14"/>
  <c r="T69" i="14"/>
  <c r="Q74" i="14"/>
  <c r="Y74" i="14"/>
  <c r="Q92" i="14"/>
  <c r="R96" i="14"/>
  <c r="Q99" i="14"/>
  <c r="Y99" i="14"/>
  <c r="W105" i="14"/>
  <c r="P107" i="14"/>
  <c r="P111" i="14"/>
  <c r="X111" i="14"/>
  <c r="V118" i="14"/>
  <c r="P120" i="14"/>
  <c r="X120" i="14"/>
  <c r="S130" i="14"/>
  <c r="AA130" i="14"/>
  <c r="Q132" i="14"/>
  <c r="AA133" i="14"/>
  <c r="R142" i="14"/>
  <c r="Z142" i="14"/>
  <c r="P144" i="14"/>
  <c r="X144" i="14"/>
  <c r="Q47" i="14"/>
  <c r="Y47" i="14"/>
  <c r="U48" i="14"/>
  <c r="U51" i="14"/>
  <c r="T57" i="14"/>
  <c r="P58" i="14"/>
  <c r="X58" i="14"/>
  <c r="Q60" i="14"/>
  <c r="Y60" i="14"/>
  <c r="S71" i="14"/>
  <c r="AA71" i="14"/>
  <c r="Z73" i="14"/>
  <c r="Q75" i="14"/>
  <c r="Y75" i="14"/>
  <c r="P82" i="14"/>
  <c r="X82" i="14"/>
  <c r="W84" i="14"/>
  <c r="U87" i="14"/>
  <c r="R92" i="14"/>
  <c r="Z92" i="14"/>
  <c r="Z95" i="14"/>
  <c r="R99" i="14"/>
  <c r="Z99" i="14"/>
  <c r="P104" i="14"/>
  <c r="X104" i="14"/>
  <c r="P106" i="14"/>
  <c r="X106" i="14"/>
  <c r="Q111" i="14"/>
  <c r="Y111" i="14"/>
  <c r="W117" i="14"/>
  <c r="Z122" i="14"/>
  <c r="S123" i="14"/>
  <c r="AA123" i="14"/>
  <c r="V147" i="14"/>
  <c r="S50" i="14"/>
  <c r="AA50" i="14"/>
  <c r="R56" i="14"/>
  <c r="Z56" i="14"/>
  <c r="Z60" i="14"/>
  <c r="P61" i="14"/>
  <c r="X61" i="14"/>
  <c r="V69" i="14"/>
  <c r="T70" i="14"/>
  <c r="T72" i="14"/>
  <c r="S73" i="14"/>
  <c r="AA73" i="14"/>
  <c r="Q81" i="14"/>
  <c r="Y81" i="14"/>
  <c r="Q82" i="14"/>
  <c r="Y82" i="14"/>
  <c r="Q83" i="14"/>
  <c r="X85" i="14"/>
  <c r="R93" i="14"/>
  <c r="Z93" i="14"/>
  <c r="T97" i="14"/>
  <c r="S98" i="14"/>
  <c r="AA98" i="14"/>
  <c r="S99" i="14"/>
  <c r="P118" i="14"/>
  <c r="X118" i="14"/>
  <c r="Q119" i="14"/>
  <c r="R120" i="14"/>
  <c r="Z120" i="14"/>
  <c r="T129" i="14"/>
  <c r="W134" i="14"/>
  <c r="Q141" i="14"/>
  <c r="T145" i="14"/>
  <c r="V146" i="14"/>
  <c r="W46" i="14"/>
  <c r="W48" i="14"/>
  <c r="R58" i="14"/>
  <c r="Z58" i="14"/>
  <c r="W59" i="14"/>
  <c r="AA60" i="14"/>
  <c r="W69" i="14"/>
  <c r="T73" i="14"/>
  <c r="Q85" i="14"/>
  <c r="Y85" i="14"/>
  <c r="T98" i="14"/>
  <c r="S107" i="14"/>
  <c r="AA108" i="14"/>
  <c r="R109" i="14"/>
  <c r="Z109" i="14"/>
  <c r="R110" i="14"/>
  <c r="Z110" i="14"/>
  <c r="S111" i="14"/>
  <c r="AA111" i="14"/>
  <c r="Q118" i="14"/>
  <c r="Y118" i="14"/>
  <c r="S121" i="14"/>
  <c r="AA121" i="14"/>
  <c r="U123" i="14"/>
  <c r="Y131" i="14"/>
  <c r="Y135" i="14"/>
  <c r="P48" i="14"/>
  <c r="X48" i="14"/>
  <c r="U50" i="14"/>
  <c r="T56" i="14"/>
  <c r="S58" i="14"/>
  <c r="AA58" i="14"/>
  <c r="R61" i="14"/>
  <c r="Z61" i="14"/>
  <c r="X62" i="14"/>
  <c r="W63" i="14"/>
  <c r="P68" i="14"/>
  <c r="V70" i="14"/>
  <c r="U73" i="14"/>
  <c r="U80" i="14"/>
  <c r="S82" i="14"/>
  <c r="AA82" i="14"/>
  <c r="R84" i="14"/>
  <c r="Z84" i="14"/>
  <c r="U98" i="14"/>
  <c r="S104" i="14"/>
  <c r="AA104" i="14"/>
  <c r="T108" i="14"/>
  <c r="S109" i="14"/>
  <c r="AA109" i="14"/>
  <c r="S110" i="14"/>
  <c r="AA110" i="14"/>
  <c r="R118" i="14"/>
  <c r="S119" i="14"/>
  <c r="AA119" i="14"/>
  <c r="U122" i="14"/>
  <c r="U128" i="14"/>
  <c r="Z131" i="14"/>
  <c r="U56" i="14"/>
  <c r="Q59" i="14"/>
  <c r="Y59" i="14"/>
  <c r="P63" i="14"/>
  <c r="Q68" i="14"/>
  <c r="Y68" i="14"/>
  <c r="V80" i="14"/>
  <c r="T81" i="14"/>
  <c r="U93" i="14"/>
  <c r="W96" i="14"/>
  <c r="T105" i="14"/>
  <c r="U108" i="14"/>
  <c r="T110" i="14"/>
  <c r="S117" i="14"/>
  <c r="AA117" i="14"/>
  <c r="P130" i="14"/>
  <c r="R46" i="14"/>
  <c r="Z46" i="14"/>
  <c r="V47" i="14"/>
  <c r="R51" i="14"/>
  <c r="Z51" i="14"/>
  <c r="Q57" i="14"/>
  <c r="Y57" i="14"/>
  <c r="R59" i="14"/>
  <c r="Z59" i="14"/>
  <c r="Q63" i="14"/>
  <c r="Y63" i="14"/>
  <c r="R68" i="14"/>
  <c r="P71" i="14"/>
  <c r="X71" i="14"/>
  <c r="W73" i="14"/>
  <c r="U83" i="14"/>
  <c r="T84" i="14"/>
  <c r="Z87" i="14"/>
  <c r="V94" i="14"/>
  <c r="W99" i="14"/>
  <c r="U105" i="14"/>
  <c r="U106" i="14"/>
  <c r="V108" i="14"/>
  <c r="T117" i="14"/>
  <c r="V121" i="14"/>
  <c r="P123" i="14"/>
  <c r="X123" i="14"/>
  <c r="P142" i="14"/>
  <c r="X142" i="14"/>
  <c r="S61" i="14"/>
  <c r="AA61" i="14"/>
  <c r="W62" i="14"/>
  <c r="AA63" i="14"/>
  <c r="U70" i="14"/>
  <c r="P72" i="14"/>
  <c r="V73" i="14"/>
  <c r="P75" i="14"/>
  <c r="X75" i="14"/>
  <c r="U81" i="14"/>
  <c r="R82" i="14"/>
  <c r="P83" i="14"/>
  <c r="X83" i="14"/>
  <c r="V84" i="14"/>
  <c r="P86" i="14"/>
  <c r="X86" i="14"/>
  <c r="V93" i="14"/>
  <c r="S95" i="14"/>
  <c r="P97" i="14"/>
  <c r="V105" i="14"/>
  <c r="R107" i="14"/>
  <c r="Z107" i="14"/>
  <c r="R119" i="14"/>
  <c r="Z119" i="14"/>
  <c r="T123" i="14"/>
  <c r="V129" i="14"/>
  <c r="U140" i="14"/>
  <c r="S142" i="14"/>
  <c r="AA142" i="14"/>
  <c r="Z143" i="14"/>
  <c r="Q144" i="14"/>
  <c r="Y144" i="14"/>
  <c r="P146" i="14"/>
  <c r="X146" i="14"/>
  <c r="W147" i="14"/>
  <c r="W122" i="14"/>
  <c r="P128" i="14"/>
  <c r="W129" i="14"/>
  <c r="U130" i="14"/>
  <c r="T132" i="14"/>
  <c r="S133" i="14"/>
  <c r="R134" i="14"/>
  <c r="Q135" i="14"/>
  <c r="V140" i="14"/>
  <c r="U141" i="14"/>
  <c r="T142" i="14"/>
  <c r="S143" i="14"/>
  <c r="R144" i="14"/>
  <c r="Q145" i="14"/>
  <c r="T60" i="14"/>
  <c r="Q62" i="14"/>
  <c r="Y62" i="14"/>
  <c r="T68" i="14"/>
  <c r="U74" i="14"/>
  <c r="R80" i="14"/>
  <c r="U85" i="14"/>
  <c r="R86" i="14"/>
  <c r="S92" i="14"/>
  <c r="X98" i="14"/>
  <c r="V106" i="14"/>
  <c r="T107" i="14"/>
  <c r="Z108" i="14"/>
  <c r="P109" i="14"/>
  <c r="X109" i="14"/>
  <c r="W110" i="14"/>
  <c r="V111" i="14"/>
  <c r="R116" i="14"/>
  <c r="Z116" i="14"/>
  <c r="Q121" i="14"/>
  <c r="Y121" i="14"/>
  <c r="P122" i="14"/>
  <c r="X122" i="14"/>
  <c r="V131" i="14"/>
  <c r="AA134" i="14"/>
  <c r="V141" i="14"/>
  <c r="T143" i="14"/>
  <c r="R145" i="14"/>
  <c r="Z145" i="14"/>
  <c r="R146" i="14"/>
  <c r="Z146" i="14"/>
  <c r="R62" i="14"/>
  <c r="Z62" i="14"/>
  <c r="U68" i="14"/>
  <c r="S69" i="14"/>
  <c r="X70" i="14"/>
  <c r="S72" i="14"/>
  <c r="AA72" i="14"/>
  <c r="AA75" i="14"/>
  <c r="S80" i="14"/>
  <c r="AA80" i="14"/>
  <c r="X81" i="14"/>
  <c r="S83" i="14"/>
  <c r="AA83" i="14"/>
  <c r="V85" i="14"/>
  <c r="AA86" i="14"/>
  <c r="Q87" i="14"/>
  <c r="Q93" i="14"/>
  <c r="P94" i="14"/>
  <c r="X94" i="14"/>
  <c r="V95" i="14"/>
  <c r="S97" i="14"/>
  <c r="AA97" i="14"/>
  <c r="R104" i="14"/>
  <c r="Y105" i="14"/>
  <c r="U107" i="14"/>
  <c r="Q109" i="14"/>
  <c r="S116" i="14"/>
  <c r="AA116" i="14"/>
  <c r="U119" i="14"/>
  <c r="Q122" i="14"/>
  <c r="Y122" i="14"/>
  <c r="R128" i="14"/>
  <c r="Z128" i="14"/>
  <c r="Q129" i="14"/>
  <c r="Y129" i="14"/>
  <c r="W131" i="14"/>
  <c r="U133" i="14"/>
  <c r="S135" i="14"/>
  <c r="AA135" i="14"/>
  <c r="W141" i="14"/>
  <c r="U143" i="14"/>
  <c r="S145" i="14"/>
  <c r="AA145" i="14"/>
  <c r="Z147" i="14"/>
  <c r="Y140" i="14"/>
  <c r="S147" i="14"/>
  <c r="AA147" i="14"/>
  <c r="V120" i="14"/>
  <c r="T128" i="14"/>
  <c r="AA129" i="14"/>
  <c r="Q131" i="14"/>
  <c r="W133" i="14"/>
  <c r="U135" i="14"/>
  <c r="R140" i="14"/>
  <c r="Y141" i="14"/>
  <c r="W143" i="14"/>
  <c r="U145" i="14"/>
  <c r="R71" i="14"/>
  <c r="Z71" i="14"/>
  <c r="R75" i="14"/>
  <c r="Z75" i="14"/>
  <c r="T87" i="14"/>
  <c r="Q94" i="14"/>
  <c r="Y94" i="14"/>
  <c r="U95" i="14"/>
  <c r="R111" i="14"/>
  <c r="Z111" i="14"/>
  <c r="Q120" i="14"/>
  <c r="Y120" i="14"/>
  <c r="U121" i="14"/>
  <c r="S132" i="14"/>
  <c r="AA132" i="14"/>
  <c r="Q134" i="14"/>
  <c r="Y134" i="14"/>
  <c r="Q146" i="14"/>
  <c r="Y146" i="14"/>
  <c r="U147" i="14"/>
  <c r="P73" i="14"/>
  <c r="X73" i="14"/>
  <c r="R81" i="14"/>
  <c r="Z81" i="14"/>
  <c r="W93" i="14"/>
  <c r="V97" i="14"/>
  <c r="T99" i="14"/>
  <c r="S106" i="14"/>
  <c r="AA106" i="14"/>
  <c r="V107" i="14"/>
  <c r="Q108" i="14"/>
  <c r="Y108" i="14"/>
  <c r="T109" i="14"/>
  <c r="U116" i="14"/>
  <c r="S118" i="14"/>
  <c r="AA118" i="14"/>
  <c r="W119" i="14"/>
  <c r="V123" i="14"/>
  <c r="W140" i="14"/>
  <c r="U142" i="14"/>
  <c r="S144" i="14"/>
  <c r="AA144" i="14"/>
  <c r="W145" i="14"/>
  <c r="U63" i="14"/>
  <c r="S70" i="14"/>
  <c r="AA70" i="14"/>
  <c r="S74" i="14"/>
  <c r="AA74" i="14"/>
  <c r="U86" i="14"/>
  <c r="P95" i="14"/>
  <c r="X95" i="14"/>
  <c r="T96" i="14"/>
  <c r="R98" i="14"/>
  <c r="Z98" i="14"/>
  <c r="U104" i="14"/>
  <c r="V116" i="14"/>
  <c r="Q117" i="14"/>
  <c r="Y117" i="14"/>
  <c r="T118" i="14"/>
  <c r="P121" i="14"/>
  <c r="X121" i="14"/>
  <c r="T122" i="14"/>
  <c r="W123" i="14"/>
  <c r="W128" i="14"/>
  <c r="V132" i="14"/>
  <c r="T134" i="14"/>
  <c r="X140" i="14"/>
  <c r="S141" i="14"/>
  <c r="AA141" i="14"/>
  <c r="V142" i="14"/>
  <c r="Q143" i="14"/>
  <c r="Y143" i="14"/>
  <c r="T144" i="14"/>
  <c r="P147" i="14"/>
  <c r="X147" i="14"/>
  <c r="X130" i="14"/>
  <c r="T131" i="14"/>
  <c r="R133" i="14"/>
  <c r="Z133" i="14"/>
  <c r="P135" i="14"/>
  <c r="X135" i="14"/>
  <c r="Q147" i="14"/>
  <c r="Y147" i="14"/>
  <c r="U43" i="12"/>
  <c r="R55" i="12"/>
  <c r="R54" i="12"/>
  <c r="R41" i="12"/>
  <c r="R40" i="12"/>
  <c r="R52" i="12"/>
  <c r="S56" i="12"/>
  <c r="S43" i="12"/>
  <c r="U40" i="12"/>
  <c r="R53" i="12"/>
  <c r="U53" i="12"/>
  <c r="S38" i="12"/>
  <c r="S52" i="12"/>
  <c r="S39" i="12"/>
  <c r="S40" i="12"/>
  <c r="S54" i="12"/>
  <c r="S41" i="12"/>
  <c r="R56" i="12"/>
  <c r="R43" i="12"/>
  <c r="S53" i="12"/>
  <c r="U38" i="12"/>
  <c r="U56" i="12"/>
  <c r="S55" i="12"/>
  <c r="S42" i="12"/>
  <c r="R42" i="12"/>
  <c r="U52" i="12"/>
  <c r="U39" i="12"/>
  <c r="U41" i="12"/>
  <c r="U54" i="12"/>
  <c r="U55" i="12"/>
  <c r="U42" i="12"/>
  <c r="T56" i="12"/>
  <c r="T43" i="12"/>
  <c r="B21" i="11"/>
  <c r="AV80" i="2"/>
  <c r="AY80" i="2" s="1"/>
  <c r="AY69" i="2"/>
  <c r="AZ69" i="2"/>
  <c r="A4" i="15" l="1"/>
  <c r="K4" i="15" s="1"/>
  <c r="B4" i="15"/>
  <c r="L4" i="15" s="1"/>
  <c r="A3" i="15"/>
  <c r="K3" i="15" s="1"/>
  <c r="B3" i="15"/>
  <c r="L3" i="15" s="1"/>
  <c r="D3" i="15"/>
  <c r="AT30" i="14"/>
  <c r="T42" i="12"/>
  <c r="A5" i="15"/>
  <c r="K5" i="15" s="1"/>
  <c r="B5" i="15"/>
  <c r="L5" i="15" s="1"/>
  <c r="D5" i="15"/>
  <c r="D4" i="15"/>
  <c r="C5" i="15"/>
  <c r="M5" i="15" s="1"/>
  <c r="T55" i="12"/>
  <c r="C4" i="15"/>
  <c r="AT11" i="14"/>
  <c r="AF9" i="14"/>
  <c r="AF17" i="14" s="1"/>
  <c r="AE9" i="14"/>
  <c r="AE17" i="14" s="1"/>
  <c r="AE7" i="14"/>
  <c r="AE15" i="14" s="1"/>
  <c r="AE8" i="14"/>
  <c r="AD9" i="14"/>
  <c r="AD17" i="14" s="1"/>
  <c r="AF7" i="14"/>
  <c r="AF15" i="14" s="1"/>
  <c r="AG8" i="14"/>
  <c r="AG16" i="14" s="1"/>
  <c r="AG9" i="14"/>
  <c r="AG17" i="14" s="1"/>
  <c r="AD7" i="14"/>
  <c r="AF8" i="14"/>
  <c r="AT29" i="14"/>
  <c r="AT10" i="14"/>
  <c r="AD8" i="14"/>
  <c r="AD16" i="14" s="1"/>
  <c r="AG7" i="14"/>
  <c r="AT31" i="14"/>
  <c r="AT12" i="14"/>
  <c r="AT28" i="14"/>
  <c r="AT9" i="14"/>
  <c r="T40" i="12"/>
  <c r="T53" i="12"/>
  <c r="T52" i="12"/>
  <c r="T39" i="12"/>
  <c r="T38" i="12"/>
  <c r="T54" i="12"/>
  <c r="T41" i="12"/>
  <c r="AZ80" i="2"/>
  <c r="AR29" i="14" l="1"/>
  <c r="AE16" i="14"/>
  <c r="AS29" i="14" s="1"/>
  <c r="AR31" i="14"/>
  <c r="AG15" i="14"/>
  <c r="AR12" i="14"/>
  <c r="AR30" i="14"/>
  <c r="AR11" i="14"/>
  <c r="AR28" i="14"/>
  <c r="AD15" i="14"/>
  <c r="AS10" i="14" l="1"/>
  <c r="AS28" i="14"/>
  <c r="AS9" i="14"/>
  <c r="AS11" i="14"/>
  <c r="AS30" i="14"/>
  <c r="AG25" i="11" l="1"/>
  <c r="AG24" i="11"/>
  <c r="AG23" i="11"/>
  <c r="AE25" i="11"/>
  <c r="AE24" i="11"/>
  <c r="AE23" i="11"/>
  <c r="AD24" i="11"/>
  <c r="AD25" i="11"/>
  <c r="AD23" i="11"/>
  <c r="AC121" i="4"/>
  <c r="AB121" i="4"/>
  <c r="AA121" i="4"/>
  <c r="Z121" i="4"/>
  <c r="Y121" i="4"/>
  <c r="X121" i="4"/>
  <c r="W121" i="4"/>
  <c r="V121" i="4"/>
  <c r="U121" i="4"/>
  <c r="T121" i="4"/>
  <c r="S121" i="4"/>
  <c r="R121" i="4"/>
  <c r="AC120" i="4"/>
  <c r="AB120" i="4"/>
  <c r="AA120" i="4"/>
  <c r="Z120" i="4"/>
  <c r="Y120" i="4"/>
  <c r="X120" i="4"/>
  <c r="W120" i="4"/>
  <c r="V120" i="4"/>
  <c r="U120" i="4"/>
  <c r="T120" i="4"/>
  <c r="S120" i="4"/>
  <c r="R120" i="4"/>
  <c r="AC119" i="4"/>
  <c r="AB119" i="4"/>
  <c r="AA119" i="4"/>
  <c r="Z119" i="4"/>
  <c r="Y119" i="4"/>
  <c r="X119" i="4"/>
  <c r="W119" i="4"/>
  <c r="V119" i="4"/>
  <c r="U119" i="4"/>
  <c r="T119" i="4"/>
  <c r="S119" i="4"/>
  <c r="R119" i="4"/>
  <c r="AC118" i="4"/>
  <c r="AB118" i="4"/>
  <c r="AA118" i="4"/>
  <c r="Z118" i="4"/>
  <c r="Y118" i="4"/>
  <c r="X118" i="4"/>
  <c r="W118" i="4"/>
  <c r="V118" i="4"/>
  <c r="U118" i="4"/>
  <c r="T118" i="4"/>
  <c r="S118" i="4"/>
  <c r="R118" i="4"/>
  <c r="AC117" i="4"/>
  <c r="AB117" i="4"/>
  <c r="AA117" i="4"/>
  <c r="Z117" i="4"/>
  <c r="Y117" i="4"/>
  <c r="X117" i="4"/>
  <c r="W117" i="4"/>
  <c r="V117" i="4"/>
  <c r="U117" i="4"/>
  <c r="T117" i="4"/>
  <c r="S117" i="4"/>
  <c r="R117" i="4"/>
  <c r="AC116" i="4"/>
  <c r="AB116" i="4"/>
  <c r="AA116" i="4"/>
  <c r="Z116" i="4"/>
  <c r="Y116" i="4"/>
  <c r="X116" i="4"/>
  <c r="W116" i="4"/>
  <c r="V116" i="4"/>
  <c r="U116" i="4"/>
  <c r="T116" i="4"/>
  <c r="S116" i="4"/>
  <c r="R116" i="4"/>
  <c r="AC115" i="4"/>
  <c r="AB115" i="4"/>
  <c r="AA115" i="4"/>
  <c r="Z115" i="4"/>
  <c r="Y115" i="4"/>
  <c r="X115" i="4"/>
  <c r="W115" i="4"/>
  <c r="V115" i="4"/>
  <c r="U115" i="4"/>
  <c r="T115" i="4"/>
  <c r="S115" i="4"/>
  <c r="R115" i="4"/>
  <c r="AC114" i="4"/>
  <c r="AB114" i="4"/>
  <c r="AA114" i="4"/>
  <c r="Z114" i="4"/>
  <c r="Y114" i="4"/>
  <c r="X114" i="4"/>
  <c r="W114" i="4"/>
  <c r="V114" i="4"/>
  <c r="U114" i="4"/>
  <c r="T114" i="4"/>
  <c r="S114" i="4"/>
  <c r="R114" i="4"/>
  <c r="AC110" i="4"/>
  <c r="AB110" i="4"/>
  <c r="AA110" i="4"/>
  <c r="Z110" i="4"/>
  <c r="Y110" i="4"/>
  <c r="X110" i="4"/>
  <c r="W110" i="4"/>
  <c r="V110" i="4"/>
  <c r="U110" i="4"/>
  <c r="T110" i="4"/>
  <c r="S110" i="4"/>
  <c r="R110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AC105" i="4"/>
  <c r="AB105" i="4"/>
  <c r="AA105" i="4"/>
  <c r="Z105" i="4"/>
  <c r="Y105" i="4"/>
  <c r="X105" i="4"/>
  <c r="W105" i="4"/>
  <c r="V105" i="4"/>
  <c r="U105" i="4"/>
  <c r="T105" i="4"/>
  <c r="S105" i="4"/>
  <c r="R105" i="4"/>
  <c r="AC104" i="4"/>
  <c r="AB104" i="4"/>
  <c r="AA104" i="4"/>
  <c r="Z104" i="4"/>
  <c r="Y104" i="4"/>
  <c r="X104" i="4"/>
  <c r="W104" i="4"/>
  <c r="V104" i="4"/>
  <c r="U104" i="4"/>
  <c r="T104" i="4"/>
  <c r="S104" i="4"/>
  <c r="R104" i="4"/>
  <c r="AC103" i="4"/>
  <c r="AB103" i="4"/>
  <c r="AA103" i="4"/>
  <c r="Z103" i="4"/>
  <c r="Y103" i="4"/>
  <c r="X103" i="4"/>
  <c r="W103" i="4"/>
  <c r="V103" i="4"/>
  <c r="U103" i="4"/>
  <c r="T103" i="4"/>
  <c r="S103" i="4"/>
  <c r="R103" i="4"/>
  <c r="AC99" i="4"/>
  <c r="AB99" i="4"/>
  <c r="AA99" i="4"/>
  <c r="Z99" i="4"/>
  <c r="Y99" i="4"/>
  <c r="X99" i="4"/>
  <c r="W99" i="4"/>
  <c r="V99" i="4"/>
  <c r="U99" i="4"/>
  <c r="T99" i="4"/>
  <c r="S99" i="4"/>
  <c r="R99" i="4"/>
  <c r="AC98" i="4"/>
  <c r="AB98" i="4"/>
  <c r="AA98" i="4"/>
  <c r="Z98" i="4"/>
  <c r="Y98" i="4"/>
  <c r="X98" i="4"/>
  <c r="W98" i="4"/>
  <c r="V98" i="4"/>
  <c r="U98" i="4"/>
  <c r="T98" i="4"/>
  <c r="S98" i="4"/>
  <c r="R98" i="4"/>
  <c r="AC97" i="4"/>
  <c r="AB97" i="4"/>
  <c r="AA97" i="4"/>
  <c r="Z97" i="4"/>
  <c r="Y97" i="4"/>
  <c r="X97" i="4"/>
  <c r="W97" i="4"/>
  <c r="V97" i="4"/>
  <c r="U97" i="4"/>
  <c r="T97" i="4"/>
  <c r="S97" i="4"/>
  <c r="R97" i="4"/>
  <c r="AC96" i="4"/>
  <c r="AB96" i="4"/>
  <c r="AA96" i="4"/>
  <c r="Z96" i="4"/>
  <c r="Y96" i="4"/>
  <c r="X96" i="4"/>
  <c r="W96" i="4"/>
  <c r="V96" i="4"/>
  <c r="U96" i="4"/>
  <c r="T96" i="4"/>
  <c r="S96" i="4"/>
  <c r="R96" i="4"/>
  <c r="AC95" i="4"/>
  <c r="AB95" i="4"/>
  <c r="AA95" i="4"/>
  <c r="Z95" i="4"/>
  <c r="Y95" i="4"/>
  <c r="X95" i="4"/>
  <c r="W95" i="4"/>
  <c r="V95" i="4"/>
  <c r="U95" i="4"/>
  <c r="T95" i="4"/>
  <c r="S95" i="4"/>
  <c r="R95" i="4"/>
  <c r="AC94" i="4"/>
  <c r="AB94" i="4"/>
  <c r="AA94" i="4"/>
  <c r="Z94" i="4"/>
  <c r="Y94" i="4"/>
  <c r="X94" i="4"/>
  <c r="W94" i="4"/>
  <c r="V94" i="4"/>
  <c r="U94" i="4"/>
  <c r="T94" i="4"/>
  <c r="S94" i="4"/>
  <c r="R94" i="4"/>
  <c r="AC93" i="4"/>
  <c r="AB93" i="4"/>
  <c r="AA93" i="4"/>
  <c r="Z93" i="4"/>
  <c r="Y93" i="4"/>
  <c r="X93" i="4"/>
  <c r="W93" i="4"/>
  <c r="V93" i="4"/>
  <c r="U93" i="4"/>
  <c r="T93" i="4"/>
  <c r="S93" i="4"/>
  <c r="R93" i="4"/>
  <c r="AC92" i="4"/>
  <c r="AB92" i="4"/>
  <c r="AA92" i="4"/>
  <c r="Z92" i="4"/>
  <c r="Y92" i="4"/>
  <c r="X92" i="4"/>
  <c r="W92" i="4"/>
  <c r="V92" i="4"/>
  <c r="U92" i="4"/>
  <c r="T92" i="4"/>
  <c r="S92" i="4"/>
  <c r="R92" i="4"/>
  <c r="AC121" i="3"/>
  <c r="AB121" i="3"/>
  <c r="AA121" i="3"/>
  <c r="Z121" i="3"/>
  <c r="Y121" i="3"/>
  <c r="X121" i="3"/>
  <c r="W121" i="3"/>
  <c r="V121" i="3"/>
  <c r="U121" i="3"/>
  <c r="T121" i="3"/>
  <c r="S121" i="3"/>
  <c r="R121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AC99" i="3"/>
  <c r="AB99" i="3"/>
  <c r="AA99" i="3"/>
  <c r="Z99" i="3"/>
  <c r="Y99" i="3"/>
  <c r="X99" i="3"/>
  <c r="W99" i="3"/>
  <c r="V99" i="3"/>
  <c r="U99" i="3"/>
  <c r="T99" i="3"/>
  <c r="S99" i="3"/>
  <c r="R99" i="3"/>
  <c r="AC98" i="3"/>
  <c r="AB98" i="3"/>
  <c r="AA98" i="3"/>
  <c r="Z98" i="3"/>
  <c r="Y98" i="3"/>
  <c r="X98" i="3"/>
  <c r="W98" i="3"/>
  <c r="V98" i="3"/>
  <c r="U98" i="3"/>
  <c r="T98" i="3"/>
  <c r="S98" i="3"/>
  <c r="R98" i="3"/>
  <c r="AC97" i="3"/>
  <c r="AB97" i="3"/>
  <c r="AA97" i="3"/>
  <c r="Z97" i="3"/>
  <c r="Y97" i="3"/>
  <c r="X97" i="3"/>
  <c r="W97" i="3"/>
  <c r="V97" i="3"/>
  <c r="U97" i="3"/>
  <c r="T97" i="3"/>
  <c r="S97" i="3"/>
  <c r="R97" i="3"/>
  <c r="AC96" i="3"/>
  <c r="AB96" i="3"/>
  <c r="AA96" i="3"/>
  <c r="Z96" i="3"/>
  <c r="Y96" i="3"/>
  <c r="X96" i="3"/>
  <c r="W96" i="3"/>
  <c r="V96" i="3"/>
  <c r="U96" i="3"/>
  <c r="T96" i="3"/>
  <c r="S96" i="3"/>
  <c r="R96" i="3"/>
  <c r="AC95" i="3"/>
  <c r="AB95" i="3"/>
  <c r="AA95" i="3"/>
  <c r="Z95" i="3"/>
  <c r="Y95" i="3"/>
  <c r="X95" i="3"/>
  <c r="W95" i="3"/>
  <c r="V95" i="3"/>
  <c r="U95" i="3"/>
  <c r="T95" i="3"/>
  <c r="S95" i="3"/>
  <c r="R95" i="3"/>
  <c r="AC94" i="3"/>
  <c r="AB94" i="3"/>
  <c r="AA94" i="3"/>
  <c r="Z94" i="3"/>
  <c r="Y94" i="3"/>
  <c r="X94" i="3"/>
  <c r="W94" i="3"/>
  <c r="V94" i="3"/>
  <c r="U94" i="3"/>
  <c r="T94" i="3"/>
  <c r="S94" i="3"/>
  <c r="R94" i="3"/>
  <c r="AC93" i="3"/>
  <c r="AB93" i="3"/>
  <c r="AA93" i="3"/>
  <c r="Z93" i="3"/>
  <c r="Y93" i="3"/>
  <c r="X93" i="3"/>
  <c r="W93" i="3"/>
  <c r="V93" i="3"/>
  <c r="U93" i="3"/>
  <c r="T93" i="3"/>
  <c r="S93" i="3"/>
  <c r="R93" i="3"/>
  <c r="AC92" i="3"/>
  <c r="AB92" i="3"/>
  <c r="AA92" i="3"/>
  <c r="Z92" i="3"/>
  <c r="Y92" i="3"/>
  <c r="X92" i="3"/>
  <c r="W92" i="3"/>
  <c r="V92" i="3"/>
  <c r="U92" i="3"/>
  <c r="T92" i="3"/>
  <c r="S92" i="3"/>
  <c r="R92" i="3"/>
  <c r="AC121" i="2"/>
  <c r="AB121" i="2"/>
  <c r="AA121" i="2"/>
  <c r="Z121" i="2"/>
  <c r="Y121" i="2"/>
  <c r="X121" i="2"/>
  <c r="W121" i="2"/>
  <c r="V121" i="2"/>
  <c r="U121" i="2"/>
  <c r="T121" i="2"/>
  <c r="S121" i="2"/>
  <c r="R121" i="2"/>
  <c r="AC120" i="2"/>
  <c r="AB120" i="2"/>
  <c r="AA120" i="2"/>
  <c r="Z120" i="2"/>
  <c r="Y120" i="2"/>
  <c r="X120" i="2"/>
  <c r="W120" i="2"/>
  <c r="V120" i="2"/>
  <c r="U120" i="2"/>
  <c r="T120" i="2"/>
  <c r="S120" i="2"/>
  <c r="R120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AC118" i="2"/>
  <c r="AB118" i="2"/>
  <c r="AA118" i="2"/>
  <c r="Z118" i="2"/>
  <c r="Y118" i="2"/>
  <c r="X118" i="2"/>
  <c r="W118" i="2"/>
  <c r="V118" i="2"/>
  <c r="U118" i="2"/>
  <c r="T118" i="2"/>
  <c r="S118" i="2"/>
  <c r="R118" i="2"/>
  <c r="AC117" i="2"/>
  <c r="AB117" i="2"/>
  <c r="AA117" i="2"/>
  <c r="Z117" i="2"/>
  <c r="Y117" i="2"/>
  <c r="X117" i="2"/>
  <c r="W117" i="2"/>
  <c r="V117" i="2"/>
  <c r="U117" i="2"/>
  <c r="T117" i="2"/>
  <c r="S117" i="2"/>
  <c r="R117" i="2"/>
  <c r="AC116" i="2"/>
  <c r="AB116" i="2"/>
  <c r="AA116" i="2"/>
  <c r="Z116" i="2"/>
  <c r="Y116" i="2"/>
  <c r="X116" i="2"/>
  <c r="W116" i="2"/>
  <c r="V116" i="2"/>
  <c r="U116" i="2"/>
  <c r="T116" i="2"/>
  <c r="S116" i="2"/>
  <c r="R116" i="2"/>
  <c r="AC115" i="2"/>
  <c r="AB115" i="2"/>
  <c r="AA115" i="2"/>
  <c r="Z115" i="2"/>
  <c r="Y115" i="2"/>
  <c r="X115" i="2"/>
  <c r="W115" i="2"/>
  <c r="V115" i="2"/>
  <c r="U115" i="2"/>
  <c r="T115" i="2"/>
  <c r="S115" i="2"/>
  <c r="R115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AC110" i="2"/>
  <c r="AB110" i="2"/>
  <c r="AA110" i="2"/>
  <c r="Z110" i="2"/>
  <c r="Y110" i="2"/>
  <c r="X110" i="2"/>
  <c r="W110" i="2"/>
  <c r="V110" i="2"/>
  <c r="U110" i="2"/>
  <c r="T110" i="2"/>
  <c r="S110" i="2"/>
  <c r="R110" i="2"/>
  <c r="AC109" i="2"/>
  <c r="AB109" i="2"/>
  <c r="AA109" i="2"/>
  <c r="Z109" i="2"/>
  <c r="Y109" i="2"/>
  <c r="X109" i="2"/>
  <c r="W109" i="2"/>
  <c r="V109" i="2"/>
  <c r="U109" i="2"/>
  <c r="T109" i="2"/>
  <c r="S109" i="2"/>
  <c r="R109" i="2"/>
  <c r="AC108" i="2"/>
  <c r="AB108" i="2"/>
  <c r="AA108" i="2"/>
  <c r="Z108" i="2"/>
  <c r="Y108" i="2"/>
  <c r="X108" i="2"/>
  <c r="W108" i="2"/>
  <c r="V108" i="2"/>
  <c r="U108" i="2"/>
  <c r="T108" i="2"/>
  <c r="S108" i="2"/>
  <c r="R108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AC106" i="2"/>
  <c r="AB106" i="2"/>
  <c r="AA106" i="2"/>
  <c r="Z106" i="2"/>
  <c r="Y106" i="2"/>
  <c r="X106" i="2"/>
  <c r="W106" i="2"/>
  <c r="V106" i="2"/>
  <c r="U106" i="2"/>
  <c r="T106" i="2"/>
  <c r="S106" i="2"/>
  <c r="R106" i="2"/>
  <c r="AC105" i="2"/>
  <c r="AB105" i="2"/>
  <c r="AA105" i="2"/>
  <c r="Z105" i="2"/>
  <c r="Y105" i="2"/>
  <c r="X105" i="2"/>
  <c r="W105" i="2"/>
  <c r="V105" i="2"/>
  <c r="U105" i="2"/>
  <c r="T105" i="2"/>
  <c r="S105" i="2"/>
  <c r="R105" i="2"/>
  <c r="AC104" i="2"/>
  <c r="AB104" i="2"/>
  <c r="AA104" i="2"/>
  <c r="Z104" i="2"/>
  <c r="Y104" i="2"/>
  <c r="X104" i="2"/>
  <c r="W104" i="2"/>
  <c r="V104" i="2"/>
  <c r="U104" i="2"/>
  <c r="T104" i="2"/>
  <c r="S104" i="2"/>
  <c r="R104" i="2"/>
  <c r="AC103" i="2"/>
  <c r="AB103" i="2"/>
  <c r="AA103" i="2"/>
  <c r="Z103" i="2"/>
  <c r="Y103" i="2"/>
  <c r="X103" i="2"/>
  <c r="W103" i="2"/>
  <c r="V103" i="2"/>
  <c r="U103" i="2"/>
  <c r="T103" i="2"/>
  <c r="S103" i="2"/>
  <c r="R103" i="2"/>
  <c r="AC99" i="2"/>
  <c r="AB99" i="2"/>
  <c r="AA99" i="2"/>
  <c r="Z99" i="2"/>
  <c r="Y99" i="2"/>
  <c r="X99" i="2"/>
  <c r="W99" i="2"/>
  <c r="V99" i="2"/>
  <c r="U99" i="2"/>
  <c r="T99" i="2"/>
  <c r="S99" i="2"/>
  <c r="R99" i="2"/>
  <c r="AC98" i="2"/>
  <c r="AB98" i="2"/>
  <c r="AA98" i="2"/>
  <c r="Z98" i="2"/>
  <c r="Y98" i="2"/>
  <c r="X98" i="2"/>
  <c r="W98" i="2"/>
  <c r="V98" i="2"/>
  <c r="U98" i="2"/>
  <c r="T98" i="2"/>
  <c r="S98" i="2"/>
  <c r="R98" i="2"/>
  <c r="AC97" i="2"/>
  <c r="AB97" i="2"/>
  <c r="AA97" i="2"/>
  <c r="Z97" i="2"/>
  <c r="Y97" i="2"/>
  <c r="X97" i="2"/>
  <c r="W97" i="2"/>
  <c r="V97" i="2"/>
  <c r="U97" i="2"/>
  <c r="T97" i="2"/>
  <c r="S97" i="2"/>
  <c r="R97" i="2"/>
  <c r="AC96" i="2"/>
  <c r="AB96" i="2"/>
  <c r="AA96" i="2"/>
  <c r="Z96" i="2"/>
  <c r="Y96" i="2"/>
  <c r="X96" i="2"/>
  <c r="W96" i="2"/>
  <c r="V96" i="2"/>
  <c r="U96" i="2"/>
  <c r="T96" i="2"/>
  <c r="S96" i="2"/>
  <c r="R96" i="2"/>
  <c r="AC95" i="2"/>
  <c r="AB95" i="2"/>
  <c r="AA95" i="2"/>
  <c r="Z95" i="2"/>
  <c r="Y95" i="2"/>
  <c r="X95" i="2"/>
  <c r="W95" i="2"/>
  <c r="V95" i="2"/>
  <c r="U95" i="2"/>
  <c r="T95" i="2"/>
  <c r="S95" i="2"/>
  <c r="R95" i="2"/>
  <c r="AC94" i="2"/>
  <c r="AB94" i="2"/>
  <c r="AA94" i="2"/>
  <c r="Z94" i="2"/>
  <c r="Y94" i="2"/>
  <c r="X94" i="2"/>
  <c r="W94" i="2"/>
  <c r="V94" i="2"/>
  <c r="U94" i="2"/>
  <c r="T94" i="2"/>
  <c r="S94" i="2"/>
  <c r="R94" i="2"/>
  <c r="AC93" i="2"/>
  <c r="AB93" i="2"/>
  <c r="AA93" i="2"/>
  <c r="Z93" i="2"/>
  <c r="Y93" i="2"/>
  <c r="X93" i="2"/>
  <c r="W93" i="2"/>
  <c r="V93" i="2"/>
  <c r="U93" i="2"/>
  <c r="T93" i="2"/>
  <c r="S93" i="2"/>
  <c r="R93" i="2"/>
  <c r="AC92" i="2"/>
  <c r="AB92" i="2"/>
  <c r="AA92" i="2"/>
  <c r="Z92" i="2"/>
  <c r="Y92" i="2"/>
  <c r="X92" i="2"/>
  <c r="W92" i="2"/>
  <c r="V92" i="2"/>
  <c r="U92" i="2"/>
  <c r="T92" i="2"/>
  <c r="S92" i="2"/>
  <c r="R92" i="2"/>
  <c r="AC121" i="1"/>
  <c r="AB121" i="1"/>
  <c r="AA121" i="1"/>
  <c r="Z121" i="1"/>
  <c r="Y121" i="1"/>
  <c r="X121" i="1"/>
  <c r="W121" i="1"/>
  <c r="V121" i="1"/>
  <c r="U121" i="1"/>
  <c r="T121" i="1"/>
  <c r="S121" i="1"/>
  <c r="R121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R92" i="1"/>
  <c r="AC99" i="1"/>
  <c r="AB99" i="1"/>
  <c r="AA99" i="1"/>
  <c r="Z99" i="1"/>
  <c r="Y99" i="1"/>
  <c r="X99" i="1"/>
  <c r="W99" i="1"/>
  <c r="V99" i="1"/>
  <c r="U99" i="1"/>
  <c r="T99" i="1"/>
  <c r="S99" i="1"/>
  <c r="R99" i="1"/>
  <c r="AC98" i="1"/>
  <c r="AB98" i="1"/>
  <c r="AA98" i="1"/>
  <c r="Z98" i="1"/>
  <c r="Y98" i="1"/>
  <c r="X98" i="1"/>
  <c r="W98" i="1"/>
  <c r="V98" i="1"/>
  <c r="U98" i="1"/>
  <c r="T98" i="1"/>
  <c r="S98" i="1"/>
  <c r="R98" i="1"/>
  <c r="AC97" i="1"/>
  <c r="AB97" i="1"/>
  <c r="AA97" i="1"/>
  <c r="Z97" i="1"/>
  <c r="Y97" i="1"/>
  <c r="X97" i="1"/>
  <c r="W97" i="1"/>
  <c r="V97" i="1"/>
  <c r="U97" i="1"/>
  <c r="T97" i="1"/>
  <c r="S97" i="1"/>
  <c r="R97" i="1"/>
  <c r="AC96" i="1"/>
  <c r="AB96" i="1"/>
  <c r="AA96" i="1"/>
  <c r="Z96" i="1"/>
  <c r="Y96" i="1"/>
  <c r="X96" i="1"/>
  <c r="W96" i="1"/>
  <c r="V96" i="1"/>
  <c r="U96" i="1"/>
  <c r="T96" i="1"/>
  <c r="S96" i="1"/>
  <c r="R96" i="1"/>
  <c r="AC95" i="1"/>
  <c r="AB95" i="1"/>
  <c r="AA95" i="1"/>
  <c r="Z95" i="1"/>
  <c r="Y95" i="1"/>
  <c r="X95" i="1"/>
  <c r="W95" i="1"/>
  <c r="V95" i="1"/>
  <c r="U95" i="1"/>
  <c r="T95" i="1"/>
  <c r="S95" i="1"/>
  <c r="R95" i="1"/>
  <c r="AC94" i="1"/>
  <c r="AB94" i="1"/>
  <c r="AA94" i="1"/>
  <c r="Z94" i="1"/>
  <c r="Y94" i="1"/>
  <c r="X94" i="1"/>
  <c r="W94" i="1"/>
  <c r="V94" i="1"/>
  <c r="U94" i="1"/>
  <c r="T94" i="1"/>
  <c r="S94" i="1"/>
  <c r="R94" i="1"/>
  <c r="AC93" i="1"/>
  <c r="AB93" i="1"/>
  <c r="AA93" i="1"/>
  <c r="Z93" i="1"/>
  <c r="Y93" i="1"/>
  <c r="X93" i="1"/>
  <c r="W93" i="1"/>
  <c r="V93" i="1"/>
  <c r="U93" i="1"/>
  <c r="T93" i="1"/>
  <c r="S93" i="1"/>
  <c r="R93" i="1"/>
  <c r="AC92" i="1"/>
  <c r="AB92" i="1"/>
  <c r="AA92" i="1"/>
  <c r="Z92" i="1"/>
  <c r="Y92" i="1"/>
  <c r="X92" i="1"/>
  <c r="W92" i="1"/>
  <c r="V92" i="1"/>
  <c r="U92" i="1"/>
  <c r="T92" i="1"/>
  <c r="S92" i="1"/>
  <c r="AT31" i="11" l="1"/>
  <c r="S15" i="1"/>
  <c r="R15" i="1"/>
  <c r="AG15" i="1" s="1"/>
  <c r="AG6" i="11" l="1"/>
  <c r="AQ31" i="11" s="1"/>
  <c r="AD6" i="11"/>
  <c r="AD14" i="11"/>
  <c r="AD22" i="11"/>
  <c r="AE22" i="11"/>
  <c r="AF22" i="11"/>
  <c r="AG22" i="11"/>
  <c r="AE14" i="11"/>
  <c r="AF14" i="11"/>
  <c r="AG14" i="11"/>
  <c r="AE6" i="11"/>
  <c r="AQ10" i="11" s="1"/>
  <c r="AF6" i="11"/>
  <c r="A29" i="11" s="1"/>
  <c r="A53" i="11"/>
  <c r="A65" i="11"/>
  <c r="A125" i="11"/>
  <c r="A137" i="11"/>
  <c r="A138" i="11"/>
  <c r="B138" i="11"/>
  <c r="C138" i="11"/>
  <c r="D138" i="11"/>
  <c r="E138" i="11"/>
  <c r="F138" i="11"/>
  <c r="G138" i="11"/>
  <c r="H138" i="11"/>
  <c r="I138" i="11"/>
  <c r="J138" i="11"/>
  <c r="K138" i="11"/>
  <c r="L138" i="11"/>
  <c r="M138" i="11"/>
  <c r="A139" i="11"/>
  <c r="B139" i="11"/>
  <c r="C139" i="11"/>
  <c r="D139" i="11"/>
  <c r="E139" i="11"/>
  <c r="F139" i="11"/>
  <c r="G139" i="11"/>
  <c r="H139" i="11"/>
  <c r="I139" i="11"/>
  <c r="J139" i="11"/>
  <c r="K139" i="11"/>
  <c r="L139" i="11"/>
  <c r="M139" i="11"/>
  <c r="A140" i="11"/>
  <c r="A141" i="11"/>
  <c r="A142" i="11"/>
  <c r="A143" i="11"/>
  <c r="A144" i="11"/>
  <c r="A145" i="11"/>
  <c r="A146" i="11"/>
  <c r="A147" i="11"/>
  <c r="A126" i="11"/>
  <c r="B126" i="11"/>
  <c r="C126" i="11"/>
  <c r="D126" i="11"/>
  <c r="E126" i="11"/>
  <c r="F126" i="11"/>
  <c r="G126" i="11"/>
  <c r="H126" i="11"/>
  <c r="I126" i="11"/>
  <c r="J126" i="11"/>
  <c r="K126" i="11"/>
  <c r="L126" i="11"/>
  <c r="M126" i="11"/>
  <c r="A127" i="11"/>
  <c r="B127" i="11"/>
  <c r="C127" i="11"/>
  <c r="D127" i="11"/>
  <c r="E127" i="11"/>
  <c r="F127" i="11"/>
  <c r="G127" i="11"/>
  <c r="H127" i="11"/>
  <c r="I127" i="11"/>
  <c r="J127" i="11"/>
  <c r="K127" i="11"/>
  <c r="L127" i="11"/>
  <c r="M127" i="11"/>
  <c r="A128" i="11"/>
  <c r="A129" i="11"/>
  <c r="A130" i="11"/>
  <c r="A131" i="11"/>
  <c r="A132" i="11"/>
  <c r="A133" i="11"/>
  <c r="A134" i="11"/>
  <c r="A135" i="11"/>
  <c r="A114" i="11"/>
  <c r="B114" i="11"/>
  <c r="C114" i="11"/>
  <c r="D114" i="11"/>
  <c r="E114" i="11"/>
  <c r="F114" i="11"/>
  <c r="G114" i="11"/>
  <c r="H114" i="11"/>
  <c r="I114" i="11"/>
  <c r="J114" i="11"/>
  <c r="K114" i="11"/>
  <c r="L114" i="11"/>
  <c r="M114" i="11"/>
  <c r="A115" i="11"/>
  <c r="B115" i="11"/>
  <c r="C115" i="11"/>
  <c r="D115" i="11"/>
  <c r="E115" i="11"/>
  <c r="F115" i="11"/>
  <c r="G115" i="11"/>
  <c r="H115" i="11"/>
  <c r="I115" i="11"/>
  <c r="J115" i="11"/>
  <c r="K115" i="11"/>
  <c r="L115" i="11"/>
  <c r="M115" i="11"/>
  <c r="A116" i="11"/>
  <c r="A117" i="11"/>
  <c r="A118" i="11"/>
  <c r="A119" i="11"/>
  <c r="A120" i="11"/>
  <c r="A121" i="11"/>
  <c r="A122" i="11"/>
  <c r="A123" i="11"/>
  <c r="A102" i="11"/>
  <c r="B102" i="11"/>
  <c r="C102" i="11"/>
  <c r="D102" i="11"/>
  <c r="E102" i="11"/>
  <c r="F102" i="11"/>
  <c r="G102" i="11"/>
  <c r="H102" i="11"/>
  <c r="I102" i="11"/>
  <c r="J102" i="11"/>
  <c r="K102" i="11"/>
  <c r="L102" i="11"/>
  <c r="M102" i="11"/>
  <c r="A103" i="11"/>
  <c r="B103" i="11"/>
  <c r="C103" i="11"/>
  <c r="D103" i="11"/>
  <c r="E103" i="11"/>
  <c r="F103" i="11"/>
  <c r="G103" i="11"/>
  <c r="H103" i="11"/>
  <c r="I103" i="11"/>
  <c r="J103" i="11"/>
  <c r="K103" i="11"/>
  <c r="L103" i="11"/>
  <c r="M103" i="11"/>
  <c r="A104" i="11"/>
  <c r="A105" i="11"/>
  <c r="A106" i="11"/>
  <c r="A107" i="11"/>
  <c r="A108" i="11"/>
  <c r="A109" i="11"/>
  <c r="A110" i="11"/>
  <c r="A111" i="11"/>
  <c r="A90" i="11"/>
  <c r="B90" i="11"/>
  <c r="C90" i="11"/>
  <c r="D90" i="11"/>
  <c r="E90" i="11"/>
  <c r="F90" i="11"/>
  <c r="G90" i="11"/>
  <c r="H90" i="11"/>
  <c r="I90" i="11"/>
  <c r="J90" i="11"/>
  <c r="K90" i="11"/>
  <c r="L90" i="11"/>
  <c r="M90" i="11"/>
  <c r="A91" i="11"/>
  <c r="B91" i="11"/>
  <c r="C91" i="11"/>
  <c r="D91" i="11"/>
  <c r="E91" i="11"/>
  <c r="F91" i="11"/>
  <c r="G91" i="11"/>
  <c r="H91" i="11"/>
  <c r="I91" i="11"/>
  <c r="J91" i="11"/>
  <c r="K91" i="11"/>
  <c r="L91" i="11"/>
  <c r="M91" i="11"/>
  <c r="A92" i="11"/>
  <c r="A93" i="11"/>
  <c r="A94" i="11"/>
  <c r="A95" i="11"/>
  <c r="A96" i="11"/>
  <c r="A97" i="11"/>
  <c r="A98" i="11"/>
  <c r="A99" i="11"/>
  <c r="F142" i="11"/>
  <c r="F141" i="11"/>
  <c r="M140" i="11"/>
  <c r="H140" i="11"/>
  <c r="L140" i="11"/>
  <c r="I140" i="11"/>
  <c r="G140" i="11"/>
  <c r="F140" i="11"/>
  <c r="D140" i="11"/>
  <c r="J128" i="11"/>
  <c r="B128" i="11"/>
  <c r="J116" i="11"/>
  <c r="F116" i="11"/>
  <c r="B116" i="11"/>
  <c r="G109" i="11"/>
  <c r="F109" i="11"/>
  <c r="H108" i="11"/>
  <c r="F108" i="11"/>
  <c r="C108" i="11"/>
  <c r="J107" i="11"/>
  <c r="H107" i="11"/>
  <c r="C107" i="11"/>
  <c r="K106" i="11"/>
  <c r="C106" i="11"/>
  <c r="J104" i="11"/>
  <c r="F104" i="11"/>
  <c r="B104" i="11"/>
  <c r="J92" i="11"/>
  <c r="B92" i="11"/>
  <c r="L135" i="11" l="1"/>
  <c r="J134" i="11"/>
  <c r="D135" i="11"/>
  <c r="B133" i="11"/>
  <c r="H120" i="11"/>
  <c r="G122" i="11"/>
  <c r="I116" i="11"/>
  <c r="F121" i="11"/>
  <c r="H123" i="11"/>
  <c r="I121" i="11"/>
  <c r="L111" i="11"/>
  <c r="C109" i="11"/>
  <c r="G104" i="11"/>
  <c r="C104" i="11"/>
  <c r="H106" i="11"/>
  <c r="G106" i="11"/>
  <c r="D104" i="11"/>
  <c r="G105" i="11"/>
  <c r="F110" i="11"/>
  <c r="C92" i="11"/>
  <c r="M98" i="11"/>
  <c r="C98" i="11"/>
  <c r="C93" i="11"/>
  <c r="E92" i="11"/>
  <c r="K94" i="11"/>
  <c r="L97" i="11"/>
  <c r="E97" i="11"/>
  <c r="M97" i="11"/>
  <c r="K92" i="11"/>
  <c r="L96" i="11"/>
  <c r="D98" i="11"/>
  <c r="A89" i="11"/>
  <c r="AQ30" i="11"/>
  <c r="A101" i="11"/>
  <c r="A113" i="11"/>
  <c r="K141" i="11"/>
  <c r="B143" i="11"/>
  <c r="J143" i="11"/>
  <c r="B145" i="11"/>
  <c r="J145" i="11"/>
  <c r="B147" i="11"/>
  <c r="J147" i="11"/>
  <c r="E146" i="11"/>
  <c r="M142" i="11"/>
  <c r="C143" i="11"/>
  <c r="K143" i="11"/>
  <c r="C145" i="11"/>
  <c r="K145" i="11"/>
  <c r="K147" i="11"/>
  <c r="C140" i="11"/>
  <c r="K140" i="11"/>
  <c r="E141" i="11"/>
  <c r="M141" i="11"/>
  <c r="H142" i="11"/>
  <c r="H144" i="11"/>
  <c r="H146" i="11"/>
  <c r="M143" i="11"/>
  <c r="E145" i="11"/>
  <c r="M145" i="11"/>
  <c r="E147" i="11"/>
  <c r="M147" i="11"/>
  <c r="J142" i="11"/>
  <c r="J144" i="11"/>
  <c r="B146" i="11"/>
  <c r="J146" i="11"/>
  <c r="C142" i="11"/>
  <c r="K142" i="11"/>
  <c r="C144" i="11"/>
  <c r="K144" i="11"/>
  <c r="K146" i="11"/>
  <c r="H143" i="11"/>
  <c r="J141" i="11"/>
  <c r="E142" i="11"/>
  <c r="M144" i="11"/>
  <c r="M146" i="11"/>
  <c r="I141" i="11"/>
  <c r="B140" i="11"/>
  <c r="H141" i="11"/>
  <c r="G141" i="11"/>
  <c r="G135" i="11"/>
  <c r="B129" i="11"/>
  <c r="J129" i="11"/>
  <c r="B131" i="11"/>
  <c r="J131" i="11"/>
  <c r="J133" i="11"/>
  <c r="B135" i="11"/>
  <c r="J135" i="11"/>
  <c r="D131" i="11"/>
  <c r="L131" i="11"/>
  <c r="B130" i="11"/>
  <c r="J130" i="11"/>
  <c r="J132" i="11"/>
  <c r="B132" i="11"/>
  <c r="I118" i="11"/>
  <c r="I122" i="11"/>
  <c r="F117" i="11"/>
  <c r="F119" i="11"/>
  <c r="F123" i="11"/>
  <c r="G123" i="11"/>
  <c r="G117" i="11"/>
  <c r="G119" i="11"/>
  <c r="H117" i="11"/>
  <c r="H121" i="11"/>
  <c r="G121" i="11"/>
  <c r="I117" i="11"/>
  <c r="I123" i="11"/>
  <c r="F118" i="11"/>
  <c r="F120" i="11"/>
  <c r="F122" i="11"/>
  <c r="G118" i="11"/>
  <c r="G120" i="11"/>
  <c r="H116" i="11"/>
  <c r="H118" i="11"/>
  <c r="H122" i="11"/>
  <c r="A77" i="11"/>
  <c r="K104" i="11"/>
  <c r="H105" i="11"/>
  <c r="F107" i="11"/>
  <c r="B108" i="11"/>
  <c r="D111" i="11"/>
  <c r="B107" i="11"/>
  <c r="K105" i="11"/>
  <c r="L104" i="11"/>
  <c r="H111" i="11"/>
  <c r="J105" i="11"/>
  <c r="J106" i="11"/>
  <c r="K111" i="11"/>
  <c r="L110" i="11"/>
  <c r="H110" i="11"/>
  <c r="C110" i="11"/>
  <c r="H104" i="11"/>
  <c r="F92" i="11"/>
  <c r="E95" i="11"/>
  <c r="D97" i="11"/>
  <c r="C97" i="11"/>
  <c r="C95" i="11"/>
  <c r="K93" i="11"/>
  <c r="C94" i="11"/>
  <c r="D96" i="11"/>
  <c r="E99" i="11"/>
  <c r="M99" i="11"/>
  <c r="L94" i="11"/>
  <c r="K99" i="11"/>
  <c r="M94" i="11"/>
  <c r="K96" i="11"/>
  <c r="D99" i="11"/>
  <c r="L99" i="11"/>
  <c r="D93" i="11"/>
  <c r="E96" i="11"/>
  <c r="M96" i="11"/>
  <c r="C99" i="11"/>
  <c r="C96" i="11"/>
  <c r="M95" i="11"/>
  <c r="D94" i="11"/>
  <c r="D95" i="11"/>
  <c r="L95" i="11"/>
  <c r="K97" i="11"/>
  <c r="K95" i="11"/>
  <c r="M93" i="11"/>
  <c r="A41" i="11"/>
  <c r="AQ12" i="11"/>
  <c r="AQ11" i="11"/>
  <c r="AQ29" i="11"/>
  <c r="A17" i="11"/>
  <c r="F128" i="11"/>
  <c r="D110" i="11" l="1"/>
  <c r="L93" i="11"/>
  <c r="E94" i="11"/>
  <c r="E93" i="11"/>
  <c r="H119" i="11"/>
  <c r="I119" i="11"/>
  <c r="D92" i="11"/>
  <c r="B134" i="11"/>
  <c r="I120" i="11"/>
  <c r="K110" i="11"/>
  <c r="H109" i="11"/>
  <c r="G108" i="11"/>
  <c r="G107" i="11"/>
  <c r="F106" i="11"/>
  <c r="J109" i="11"/>
  <c r="K98" i="11"/>
  <c r="L92" i="11"/>
  <c r="E98" i="11"/>
  <c r="L98" i="11"/>
  <c r="M92" i="11"/>
  <c r="D146" i="11"/>
  <c r="E143" i="11"/>
  <c r="I146" i="11"/>
  <c r="L145" i="11"/>
  <c r="J140" i="11"/>
  <c r="G143" i="11"/>
  <c r="D141" i="11"/>
  <c r="I144" i="11"/>
  <c r="B142" i="11"/>
  <c r="D145" i="11"/>
  <c r="E140" i="11"/>
  <c r="L143" i="11"/>
  <c r="G144" i="11"/>
  <c r="L144" i="11"/>
  <c r="G147" i="11"/>
  <c r="B141" i="11"/>
  <c r="D144" i="11"/>
  <c r="F145" i="11"/>
  <c r="E144" i="11"/>
  <c r="B144" i="11"/>
  <c r="L147" i="11"/>
  <c r="D143" i="11"/>
  <c r="F144" i="11"/>
  <c r="D147" i="11"/>
  <c r="F146" i="11"/>
  <c r="H147" i="11"/>
  <c r="G142" i="11"/>
  <c r="D142" i="11"/>
  <c r="C141" i="11"/>
  <c r="L141" i="11"/>
  <c r="G145" i="11"/>
  <c r="I143" i="11"/>
  <c r="C146" i="11"/>
  <c r="H145" i="11"/>
  <c r="I147" i="11"/>
  <c r="I142" i="11"/>
  <c r="L142" i="11"/>
  <c r="G146" i="11"/>
  <c r="I145" i="11"/>
  <c r="F143" i="11"/>
  <c r="L146" i="11"/>
  <c r="C147" i="11"/>
  <c r="F147" i="11"/>
  <c r="G130" i="11"/>
  <c r="I131" i="11"/>
  <c r="H134" i="11"/>
  <c r="C135" i="11"/>
  <c r="E133" i="11"/>
  <c r="D129" i="11"/>
  <c r="M134" i="11"/>
  <c r="F131" i="11"/>
  <c r="E135" i="11"/>
  <c r="I130" i="11"/>
  <c r="H133" i="11"/>
  <c r="M132" i="11"/>
  <c r="F133" i="11"/>
  <c r="K132" i="11"/>
  <c r="E134" i="11"/>
  <c r="L130" i="11"/>
  <c r="K134" i="11"/>
  <c r="G128" i="11"/>
  <c r="I129" i="11"/>
  <c r="H132" i="11"/>
  <c r="E132" i="11"/>
  <c r="L132" i="11"/>
  <c r="C132" i="11"/>
  <c r="K133" i="11"/>
  <c r="D130" i="11"/>
  <c r="C134" i="11"/>
  <c r="G129" i="11"/>
  <c r="I128" i="11"/>
  <c r="H131" i="11"/>
  <c r="K131" i="11"/>
  <c r="D132" i="11"/>
  <c r="M129" i="11"/>
  <c r="F134" i="11"/>
  <c r="C133" i="11"/>
  <c r="M131" i="11"/>
  <c r="F132" i="11"/>
  <c r="G134" i="11"/>
  <c r="I135" i="11"/>
  <c r="H130" i="11"/>
  <c r="C131" i="11"/>
  <c r="F129" i="11"/>
  <c r="E129" i="11"/>
  <c r="L133" i="11"/>
  <c r="M130" i="11"/>
  <c r="E131" i="11"/>
  <c r="G133" i="11"/>
  <c r="I134" i="11"/>
  <c r="H129" i="11"/>
  <c r="M128" i="11"/>
  <c r="L128" i="11"/>
  <c r="K128" i="11"/>
  <c r="D133" i="11"/>
  <c r="E130" i="11"/>
  <c r="F135" i="11"/>
  <c r="K130" i="11"/>
  <c r="I133" i="11"/>
  <c r="H128" i="11"/>
  <c r="E128" i="11"/>
  <c r="D128" i="11"/>
  <c r="C128" i="11"/>
  <c r="F130" i="11"/>
  <c r="K129" i="11"/>
  <c r="L134" i="11"/>
  <c r="C130" i="11"/>
  <c r="G132" i="11"/>
  <c r="G131" i="11"/>
  <c r="I132" i="11"/>
  <c r="H135" i="11"/>
  <c r="K135" i="11"/>
  <c r="M133" i="11"/>
  <c r="L129" i="11"/>
  <c r="C129" i="11"/>
  <c r="D134" i="11"/>
  <c r="M135" i="11"/>
  <c r="C121" i="11"/>
  <c r="E123" i="11"/>
  <c r="E119" i="11"/>
  <c r="L120" i="11"/>
  <c r="M116" i="11"/>
  <c r="K120" i="11"/>
  <c r="L116" i="11"/>
  <c r="B121" i="11"/>
  <c r="B117" i="11"/>
  <c r="D117" i="11"/>
  <c r="M122" i="11"/>
  <c r="M118" i="11"/>
  <c r="D120" i="11"/>
  <c r="E116" i="11"/>
  <c r="C120" i="11"/>
  <c r="D116" i="11"/>
  <c r="J120" i="11"/>
  <c r="G116" i="11"/>
  <c r="E122" i="11"/>
  <c r="E118" i="11"/>
  <c r="L123" i="11"/>
  <c r="L119" i="11"/>
  <c r="K123" i="11"/>
  <c r="K119" i="11"/>
  <c r="B120" i="11"/>
  <c r="M121" i="11"/>
  <c r="M117" i="11"/>
  <c r="D119" i="11"/>
  <c r="C123" i="11"/>
  <c r="C119" i="11"/>
  <c r="J123" i="11"/>
  <c r="J119" i="11"/>
  <c r="D123" i="11"/>
  <c r="E121" i="11"/>
  <c r="E117" i="11"/>
  <c r="L122" i="11"/>
  <c r="L118" i="11"/>
  <c r="K116" i="11"/>
  <c r="K122" i="11"/>
  <c r="K118" i="11"/>
  <c r="B123" i="11"/>
  <c r="B119" i="11"/>
  <c r="M120" i="11"/>
  <c r="C116" i="11"/>
  <c r="D122" i="11"/>
  <c r="D118" i="11"/>
  <c r="C122" i="11"/>
  <c r="C118" i="11"/>
  <c r="J122" i="11"/>
  <c r="J118" i="11"/>
  <c r="E120" i="11"/>
  <c r="L121" i="11"/>
  <c r="L117" i="11"/>
  <c r="K121" i="11"/>
  <c r="K117" i="11"/>
  <c r="B122" i="11"/>
  <c r="B118" i="11"/>
  <c r="M123" i="11"/>
  <c r="M119" i="11"/>
  <c r="D121" i="11"/>
  <c r="C117" i="11"/>
  <c r="J121" i="11"/>
  <c r="J117" i="11"/>
  <c r="M107" i="11"/>
  <c r="E106" i="11"/>
  <c r="D105" i="11"/>
  <c r="B105" i="11"/>
  <c r="M110" i="11"/>
  <c r="I108" i="11"/>
  <c r="E107" i="11"/>
  <c r="F105" i="11"/>
  <c r="L106" i="11"/>
  <c r="M104" i="11"/>
  <c r="E110" i="11"/>
  <c r="E104" i="11"/>
  <c r="J111" i="11"/>
  <c r="I106" i="11"/>
  <c r="M105" i="11"/>
  <c r="B111" i="11"/>
  <c r="B110" i="11"/>
  <c r="J108" i="11"/>
  <c r="G111" i="11"/>
  <c r="K109" i="11"/>
  <c r="I105" i="11"/>
  <c r="E105" i="11"/>
  <c r="M109" i="11"/>
  <c r="L109" i="11"/>
  <c r="B106" i="11"/>
  <c r="M111" i="11"/>
  <c r="I104" i="11"/>
  <c r="L107" i="11"/>
  <c r="F111" i="11"/>
  <c r="B109" i="11"/>
  <c r="E109" i="11"/>
  <c r="D109" i="11"/>
  <c r="E111" i="11"/>
  <c r="I109" i="11"/>
  <c r="I111" i="11"/>
  <c r="L108" i="11"/>
  <c r="D107" i="11"/>
  <c r="G110" i="11"/>
  <c r="M108" i="11"/>
  <c r="C105" i="11"/>
  <c r="K108" i="11"/>
  <c r="J110" i="11"/>
  <c r="I107" i="11"/>
  <c r="D106" i="11"/>
  <c r="C111" i="11"/>
  <c r="I110" i="11"/>
  <c r="D108" i="11"/>
  <c r="M106" i="11"/>
  <c r="L105" i="11"/>
  <c r="E108" i="11"/>
  <c r="K107" i="11"/>
  <c r="H99" i="11"/>
  <c r="H98" i="11"/>
  <c r="J97" i="11"/>
  <c r="J93" i="11"/>
  <c r="G97" i="11"/>
  <c r="I92" i="11"/>
  <c r="F95" i="11"/>
  <c r="B94" i="11"/>
  <c r="B93" i="11"/>
  <c r="I97" i="11"/>
  <c r="J96" i="11"/>
  <c r="G95" i="11"/>
  <c r="H95" i="11"/>
  <c r="I93" i="11"/>
  <c r="B98" i="11"/>
  <c r="G98" i="11"/>
  <c r="F93" i="11"/>
  <c r="H97" i="11"/>
  <c r="B97" i="11"/>
  <c r="G96" i="11"/>
  <c r="B96" i="11"/>
  <c r="G94" i="11"/>
  <c r="I95" i="11"/>
  <c r="H93" i="11"/>
  <c r="H92" i="11"/>
  <c r="J99" i="11"/>
  <c r="I94" i="11"/>
  <c r="F96" i="11"/>
  <c r="F97" i="11"/>
  <c r="J95" i="11"/>
  <c r="G93" i="11"/>
  <c r="I99" i="11"/>
  <c r="B99" i="11"/>
  <c r="B95" i="11"/>
  <c r="G92" i="11"/>
  <c r="H94" i="11"/>
  <c r="F98" i="11"/>
  <c r="J98" i="11"/>
  <c r="J94" i="11"/>
  <c r="G99" i="11"/>
  <c r="F99" i="11"/>
  <c r="I98" i="11"/>
  <c r="F94" i="11"/>
  <c r="I96" i="11"/>
  <c r="H96" i="11"/>
  <c r="F1" i="10" l="1"/>
  <c r="C1" i="10"/>
  <c r="I1" i="10"/>
  <c r="L1" i="10"/>
  <c r="C37" i="10"/>
  <c r="D37" i="10"/>
  <c r="E37" i="10"/>
  <c r="F37" i="10"/>
  <c r="R66" i="10"/>
  <c r="S66" i="10"/>
  <c r="T66" i="10"/>
  <c r="U66" i="10"/>
  <c r="R50" i="10"/>
  <c r="S50" i="10"/>
  <c r="T50" i="10"/>
  <c r="U50" i="10"/>
  <c r="R37" i="10"/>
  <c r="S37" i="10"/>
  <c r="T37" i="10"/>
  <c r="U37" i="10"/>
  <c r="A79" i="11" l="1"/>
  <c r="B79" i="11"/>
  <c r="C79" i="11"/>
  <c r="D79" i="11"/>
  <c r="E79" i="11"/>
  <c r="F79" i="11"/>
  <c r="G79" i="11"/>
  <c r="H79" i="11"/>
  <c r="I79" i="11"/>
  <c r="J79" i="11"/>
  <c r="K79" i="11"/>
  <c r="L79" i="11"/>
  <c r="M79" i="11"/>
  <c r="A80" i="11"/>
  <c r="A81" i="11"/>
  <c r="A82" i="11"/>
  <c r="A83" i="11"/>
  <c r="A84" i="11"/>
  <c r="A85" i="11"/>
  <c r="A86" i="11"/>
  <c r="A87" i="11"/>
  <c r="A66" i="11"/>
  <c r="A67" i="11"/>
  <c r="B67" i="11"/>
  <c r="C67" i="11"/>
  <c r="D67" i="11"/>
  <c r="E67" i="11"/>
  <c r="F67" i="11"/>
  <c r="G67" i="11"/>
  <c r="H67" i="11"/>
  <c r="I67" i="11"/>
  <c r="J67" i="11"/>
  <c r="K67" i="11"/>
  <c r="L67" i="11"/>
  <c r="M67" i="11"/>
  <c r="A68" i="11"/>
  <c r="A69" i="11"/>
  <c r="A70" i="11"/>
  <c r="A71" i="11"/>
  <c r="A72" i="11"/>
  <c r="A73" i="11"/>
  <c r="A74" i="11"/>
  <c r="A75" i="11"/>
  <c r="A54" i="11"/>
  <c r="A55" i="11"/>
  <c r="B55" i="11"/>
  <c r="C55" i="11"/>
  <c r="D55" i="11"/>
  <c r="E55" i="11"/>
  <c r="F55" i="11"/>
  <c r="G55" i="11"/>
  <c r="H55" i="11"/>
  <c r="I55" i="11"/>
  <c r="J55" i="11"/>
  <c r="K55" i="11"/>
  <c r="L55" i="11"/>
  <c r="M55" i="11"/>
  <c r="A56" i="11"/>
  <c r="A57" i="11"/>
  <c r="A58" i="11"/>
  <c r="A59" i="11"/>
  <c r="A60" i="11"/>
  <c r="A61" i="11"/>
  <c r="A62" i="11"/>
  <c r="A63" i="11"/>
  <c r="E80" i="11" l="1"/>
  <c r="F68" i="11"/>
  <c r="AC88" i="4"/>
  <c r="AB88" i="4"/>
  <c r="AA88" i="4"/>
  <c r="Z88" i="4"/>
  <c r="Y88" i="4"/>
  <c r="X88" i="4"/>
  <c r="W88" i="4"/>
  <c r="V88" i="4"/>
  <c r="U88" i="4"/>
  <c r="T88" i="4"/>
  <c r="S88" i="4"/>
  <c r="R88" i="4"/>
  <c r="AC87" i="4"/>
  <c r="AB87" i="4"/>
  <c r="AA87" i="4"/>
  <c r="Z87" i="4"/>
  <c r="Y87" i="4"/>
  <c r="X87" i="4"/>
  <c r="W87" i="4"/>
  <c r="V87" i="4"/>
  <c r="U87" i="4"/>
  <c r="T87" i="4"/>
  <c r="S87" i="4"/>
  <c r="R87" i="4"/>
  <c r="AC86" i="4"/>
  <c r="AB86" i="4"/>
  <c r="AA86" i="4"/>
  <c r="Z86" i="4"/>
  <c r="Y86" i="4"/>
  <c r="X86" i="4"/>
  <c r="W86" i="4"/>
  <c r="V86" i="4"/>
  <c r="U86" i="4"/>
  <c r="T86" i="4"/>
  <c r="S86" i="4"/>
  <c r="R86" i="4"/>
  <c r="AC85" i="4"/>
  <c r="AB85" i="4"/>
  <c r="AA85" i="4"/>
  <c r="Z85" i="4"/>
  <c r="Y85" i="4"/>
  <c r="X85" i="4"/>
  <c r="W85" i="4"/>
  <c r="V85" i="4"/>
  <c r="U85" i="4"/>
  <c r="T85" i="4"/>
  <c r="S85" i="4"/>
  <c r="R85" i="4"/>
  <c r="AC84" i="4"/>
  <c r="AB84" i="4"/>
  <c r="AA84" i="4"/>
  <c r="Z84" i="4"/>
  <c r="Y84" i="4"/>
  <c r="X84" i="4"/>
  <c r="W84" i="4"/>
  <c r="V84" i="4"/>
  <c r="U84" i="4"/>
  <c r="T84" i="4"/>
  <c r="S84" i="4"/>
  <c r="R84" i="4"/>
  <c r="AC83" i="4"/>
  <c r="AB83" i="4"/>
  <c r="AA83" i="4"/>
  <c r="Z83" i="4"/>
  <c r="Y83" i="4"/>
  <c r="X83" i="4"/>
  <c r="W83" i="4"/>
  <c r="V83" i="4"/>
  <c r="U83" i="4"/>
  <c r="T83" i="4"/>
  <c r="S83" i="4"/>
  <c r="R83" i="4"/>
  <c r="AC82" i="4"/>
  <c r="AB82" i="4"/>
  <c r="AA82" i="4"/>
  <c r="Z82" i="4"/>
  <c r="Y82" i="4"/>
  <c r="X82" i="4"/>
  <c r="W82" i="4"/>
  <c r="V82" i="4"/>
  <c r="U82" i="4"/>
  <c r="T82" i="4"/>
  <c r="S82" i="4"/>
  <c r="R82" i="4"/>
  <c r="AC81" i="4"/>
  <c r="AB81" i="4"/>
  <c r="AA81" i="4"/>
  <c r="Z81" i="4"/>
  <c r="Y81" i="4"/>
  <c r="X81" i="4"/>
  <c r="W81" i="4"/>
  <c r="V81" i="4"/>
  <c r="U81" i="4"/>
  <c r="T81" i="4"/>
  <c r="S81" i="4"/>
  <c r="R81" i="4"/>
  <c r="AC77" i="4"/>
  <c r="AB77" i="4"/>
  <c r="AA77" i="4"/>
  <c r="Z77" i="4"/>
  <c r="Y77" i="4"/>
  <c r="X77" i="4"/>
  <c r="W77" i="4"/>
  <c r="V77" i="4"/>
  <c r="U77" i="4"/>
  <c r="T77" i="4"/>
  <c r="S77" i="4"/>
  <c r="R77" i="4"/>
  <c r="AC76" i="4"/>
  <c r="AB76" i="4"/>
  <c r="AA76" i="4"/>
  <c r="Z76" i="4"/>
  <c r="Y76" i="4"/>
  <c r="X76" i="4"/>
  <c r="W76" i="4"/>
  <c r="V76" i="4"/>
  <c r="U76" i="4"/>
  <c r="T76" i="4"/>
  <c r="S76" i="4"/>
  <c r="R76" i="4"/>
  <c r="AC75" i="4"/>
  <c r="AB75" i="4"/>
  <c r="AA75" i="4"/>
  <c r="Z75" i="4"/>
  <c r="Y75" i="4"/>
  <c r="X75" i="4"/>
  <c r="W75" i="4"/>
  <c r="V75" i="4"/>
  <c r="U75" i="4"/>
  <c r="T75" i="4"/>
  <c r="S75" i="4"/>
  <c r="R75" i="4"/>
  <c r="AC74" i="4"/>
  <c r="AB74" i="4"/>
  <c r="AA74" i="4"/>
  <c r="Z74" i="4"/>
  <c r="Y74" i="4"/>
  <c r="X74" i="4"/>
  <c r="W74" i="4"/>
  <c r="V74" i="4"/>
  <c r="U74" i="4"/>
  <c r="T74" i="4"/>
  <c r="S74" i="4"/>
  <c r="R74" i="4"/>
  <c r="AC73" i="4"/>
  <c r="AB73" i="4"/>
  <c r="AA73" i="4"/>
  <c r="Z73" i="4"/>
  <c r="Y73" i="4"/>
  <c r="X73" i="4"/>
  <c r="W73" i="4"/>
  <c r="V73" i="4"/>
  <c r="U73" i="4"/>
  <c r="T73" i="4"/>
  <c r="S73" i="4"/>
  <c r="R73" i="4"/>
  <c r="AC72" i="4"/>
  <c r="AB72" i="4"/>
  <c r="AA72" i="4"/>
  <c r="Z72" i="4"/>
  <c r="Y72" i="4"/>
  <c r="X72" i="4"/>
  <c r="W72" i="4"/>
  <c r="V72" i="4"/>
  <c r="U72" i="4"/>
  <c r="T72" i="4"/>
  <c r="S72" i="4"/>
  <c r="R72" i="4"/>
  <c r="AC71" i="4"/>
  <c r="AB71" i="4"/>
  <c r="AA71" i="4"/>
  <c r="Z71" i="4"/>
  <c r="Y71" i="4"/>
  <c r="X71" i="4"/>
  <c r="W71" i="4"/>
  <c r="V71" i="4"/>
  <c r="U71" i="4"/>
  <c r="T71" i="4"/>
  <c r="S71" i="4"/>
  <c r="R71" i="4"/>
  <c r="AC70" i="4"/>
  <c r="AB70" i="4"/>
  <c r="AA70" i="4"/>
  <c r="Z70" i="4"/>
  <c r="Y70" i="4"/>
  <c r="X70" i="4"/>
  <c r="W70" i="4"/>
  <c r="V70" i="4"/>
  <c r="U70" i="4"/>
  <c r="T70" i="4"/>
  <c r="S70" i="4"/>
  <c r="R70" i="4"/>
  <c r="AC66" i="4"/>
  <c r="AB66" i="4"/>
  <c r="AA66" i="4"/>
  <c r="Z66" i="4"/>
  <c r="Y66" i="4"/>
  <c r="X66" i="4"/>
  <c r="W66" i="4"/>
  <c r="V66" i="4"/>
  <c r="U66" i="4"/>
  <c r="T66" i="4"/>
  <c r="S66" i="4"/>
  <c r="R66" i="4"/>
  <c r="AC65" i="4"/>
  <c r="AB65" i="4"/>
  <c r="AA65" i="4"/>
  <c r="Z65" i="4"/>
  <c r="Y65" i="4"/>
  <c r="X65" i="4"/>
  <c r="W65" i="4"/>
  <c r="V65" i="4"/>
  <c r="U65" i="4"/>
  <c r="T65" i="4"/>
  <c r="S65" i="4"/>
  <c r="R65" i="4"/>
  <c r="AC64" i="4"/>
  <c r="AB64" i="4"/>
  <c r="AA64" i="4"/>
  <c r="Z64" i="4"/>
  <c r="Y64" i="4"/>
  <c r="X64" i="4"/>
  <c r="W64" i="4"/>
  <c r="V64" i="4"/>
  <c r="U64" i="4"/>
  <c r="T64" i="4"/>
  <c r="S64" i="4"/>
  <c r="R64" i="4"/>
  <c r="AC63" i="4"/>
  <c r="AB63" i="4"/>
  <c r="AA63" i="4"/>
  <c r="Z63" i="4"/>
  <c r="Y63" i="4"/>
  <c r="X63" i="4"/>
  <c r="W63" i="4"/>
  <c r="V63" i="4"/>
  <c r="U63" i="4"/>
  <c r="T63" i="4"/>
  <c r="S63" i="4"/>
  <c r="R63" i="4"/>
  <c r="AC62" i="4"/>
  <c r="AB62" i="4"/>
  <c r="AA62" i="4"/>
  <c r="Z62" i="4"/>
  <c r="Y62" i="4"/>
  <c r="X62" i="4"/>
  <c r="W62" i="4"/>
  <c r="V62" i="4"/>
  <c r="U62" i="4"/>
  <c r="T62" i="4"/>
  <c r="S62" i="4"/>
  <c r="R62" i="4"/>
  <c r="AC61" i="4"/>
  <c r="AB61" i="4"/>
  <c r="AA61" i="4"/>
  <c r="Z61" i="4"/>
  <c r="Y61" i="4"/>
  <c r="X61" i="4"/>
  <c r="W61" i="4"/>
  <c r="V61" i="4"/>
  <c r="U61" i="4"/>
  <c r="T61" i="4"/>
  <c r="S61" i="4"/>
  <c r="R61" i="4"/>
  <c r="AC60" i="4"/>
  <c r="AB60" i="4"/>
  <c r="AA60" i="4"/>
  <c r="Z60" i="4"/>
  <c r="Y60" i="4"/>
  <c r="X60" i="4"/>
  <c r="W60" i="4"/>
  <c r="V60" i="4"/>
  <c r="U60" i="4"/>
  <c r="T60" i="4"/>
  <c r="S60" i="4"/>
  <c r="R60" i="4"/>
  <c r="AC59" i="4"/>
  <c r="AB59" i="4"/>
  <c r="AA59" i="4"/>
  <c r="Z59" i="4"/>
  <c r="Y59" i="4"/>
  <c r="X59" i="4"/>
  <c r="W59" i="4"/>
  <c r="V59" i="4"/>
  <c r="U59" i="4"/>
  <c r="T59" i="4"/>
  <c r="S59" i="4"/>
  <c r="R59" i="4"/>
  <c r="AC55" i="4"/>
  <c r="AB55" i="4"/>
  <c r="AA55" i="4"/>
  <c r="Z55" i="4"/>
  <c r="Y55" i="4"/>
  <c r="X55" i="4"/>
  <c r="W55" i="4"/>
  <c r="V55" i="4"/>
  <c r="U55" i="4"/>
  <c r="T55" i="4"/>
  <c r="S55" i="4"/>
  <c r="R55" i="4"/>
  <c r="AC54" i="4"/>
  <c r="AB54" i="4"/>
  <c r="AA54" i="4"/>
  <c r="Z54" i="4"/>
  <c r="Y54" i="4"/>
  <c r="X54" i="4"/>
  <c r="W54" i="4"/>
  <c r="V54" i="4"/>
  <c r="U54" i="4"/>
  <c r="T54" i="4"/>
  <c r="S54" i="4"/>
  <c r="R54" i="4"/>
  <c r="AC53" i="4"/>
  <c r="AB53" i="4"/>
  <c r="AA53" i="4"/>
  <c r="Z53" i="4"/>
  <c r="Y53" i="4"/>
  <c r="X53" i="4"/>
  <c r="W53" i="4"/>
  <c r="V53" i="4"/>
  <c r="U53" i="4"/>
  <c r="T53" i="4"/>
  <c r="S53" i="4"/>
  <c r="R53" i="4"/>
  <c r="AC52" i="4"/>
  <c r="AB52" i="4"/>
  <c r="AA52" i="4"/>
  <c r="Z52" i="4"/>
  <c r="Y52" i="4"/>
  <c r="X52" i="4"/>
  <c r="W52" i="4"/>
  <c r="V52" i="4"/>
  <c r="U52" i="4"/>
  <c r="T52" i="4"/>
  <c r="S52" i="4"/>
  <c r="R52" i="4"/>
  <c r="AC51" i="4"/>
  <c r="AB51" i="4"/>
  <c r="AA51" i="4"/>
  <c r="Z51" i="4"/>
  <c r="Y51" i="4"/>
  <c r="X51" i="4"/>
  <c r="W51" i="4"/>
  <c r="V51" i="4"/>
  <c r="U51" i="4"/>
  <c r="T51" i="4"/>
  <c r="S51" i="4"/>
  <c r="R51" i="4"/>
  <c r="AC50" i="4"/>
  <c r="AB50" i="4"/>
  <c r="AA50" i="4"/>
  <c r="Z50" i="4"/>
  <c r="Y50" i="4"/>
  <c r="X50" i="4"/>
  <c r="W50" i="4"/>
  <c r="V50" i="4"/>
  <c r="U50" i="4"/>
  <c r="T50" i="4"/>
  <c r="S50" i="4"/>
  <c r="R50" i="4"/>
  <c r="AC49" i="4"/>
  <c r="AB49" i="4"/>
  <c r="AA49" i="4"/>
  <c r="Z49" i="4"/>
  <c r="Y49" i="4"/>
  <c r="X49" i="4"/>
  <c r="W49" i="4"/>
  <c r="V49" i="4"/>
  <c r="AK49" i="4" s="1"/>
  <c r="U49" i="4"/>
  <c r="T49" i="4"/>
  <c r="S49" i="4"/>
  <c r="R49" i="4"/>
  <c r="AC48" i="4"/>
  <c r="AB48" i="4"/>
  <c r="AA48" i="4"/>
  <c r="Z48" i="4"/>
  <c r="Y48" i="4"/>
  <c r="X48" i="4"/>
  <c r="W48" i="4"/>
  <c r="AL48" i="4" s="1"/>
  <c r="V48" i="4"/>
  <c r="AK48" i="4" s="1"/>
  <c r="U48" i="4"/>
  <c r="T48" i="4"/>
  <c r="S48" i="4"/>
  <c r="R48" i="4"/>
  <c r="AC44" i="4"/>
  <c r="AB44" i="4"/>
  <c r="AA44" i="4"/>
  <c r="Z44" i="4"/>
  <c r="Y44" i="4"/>
  <c r="X44" i="4"/>
  <c r="W44" i="4"/>
  <c r="V44" i="4"/>
  <c r="U44" i="4"/>
  <c r="T44" i="4"/>
  <c r="S44" i="4"/>
  <c r="R44" i="4"/>
  <c r="AC43" i="4"/>
  <c r="AB43" i="4"/>
  <c r="AA43" i="4"/>
  <c r="Z43" i="4"/>
  <c r="Y43" i="4"/>
  <c r="X43" i="4"/>
  <c r="W43" i="4"/>
  <c r="V43" i="4"/>
  <c r="U43" i="4"/>
  <c r="T43" i="4"/>
  <c r="S43" i="4"/>
  <c r="R43" i="4"/>
  <c r="AC42" i="4"/>
  <c r="AB42" i="4"/>
  <c r="AA42" i="4"/>
  <c r="Z42" i="4"/>
  <c r="Y42" i="4"/>
  <c r="X42" i="4"/>
  <c r="W42" i="4"/>
  <c r="V42" i="4"/>
  <c r="U42" i="4"/>
  <c r="T42" i="4"/>
  <c r="S42" i="4"/>
  <c r="R42" i="4"/>
  <c r="AC41" i="4"/>
  <c r="AB41" i="4"/>
  <c r="AA41" i="4"/>
  <c r="Z41" i="4"/>
  <c r="Y41" i="4"/>
  <c r="X41" i="4"/>
  <c r="W41" i="4"/>
  <c r="V41" i="4"/>
  <c r="U41" i="4"/>
  <c r="T41" i="4"/>
  <c r="S41" i="4"/>
  <c r="R41" i="4"/>
  <c r="AC40" i="4"/>
  <c r="AB40" i="4"/>
  <c r="AA40" i="4"/>
  <c r="Z40" i="4"/>
  <c r="Y40" i="4"/>
  <c r="X40" i="4"/>
  <c r="W40" i="4"/>
  <c r="V40" i="4"/>
  <c r="U40" i="4"/>
  <c r="T40" i="4"/>
  <c r="S40" i="4"/>
  <c r="R40" i="4"/>
  <c r="AC39" i="4"/>
  <c r="AB39" i="4"/>
  <c r="AA39" i="4"/>
  <c r="Z39" i="4"/>
  <c r="Y39" i="4"/>
  <c r="X39" i="4"/>
  <c r="W39" i="4"/>
  <c r="V39" i="4"/>
  <c r="U39" i="4"/>
  <c r="T39" i="4"/>
  <c r="S39" i="4"/>
  <c r="R39" i="4"/>
  <c r="AC38" i="4"/>
  <c r="AB38" i="4"/>
  <c r="AA38" i="4"/>
  <c r="Z38" i="4"/>
  <c r="Y38" i="4"/>
  <c r="X38" i="4"/>
  <c r="W38" i="4"/>
  <c r="V38" i="4"/>
  <c r="U38" i="4"/>
  <c r="T38" i="4"/>
  <c r="S38" i="4"/>
  <c r="R38" i="4"/>
  <c r="AC37" i="4"/>
  <c r="AB37" i="4"/>
  <c r="AA37" i="4"/>
  <c r="Z37" i="4"/>
  <c r="AO44" i="4" s="1"/>
  <c r="Y37" i="4"/>
  <c r="X37" i="4"/>
  <c r="W37" i="4"/>
  <c r="V37" i="4"/>
  <c r="AK37" i="4" s="1"/>
  <c r="U37" i="4"/>
  <c r="T37" i="4"/>
  <c r="S37" i="4"/>
  <c r="R37" i="4"/>
  <c r="AG44" i="4" s="1"/>
  <c r="AC33" i="4"/>
  <c r="AB33" i="4"/>
  <c r="AA33" i="4"/>
  <c r="Z33" i="4"/>
  <c r="Y33" i="4"/>
  <c r="X33" i="4"/>
  <c r="W33" i="4"/>
  <c r="V33" i="4"/>
  <c r="U33" i="4"/>
  <c r="T33" i="4"/>
  <c r="S33" i="4"/>
  <c r="R33" i="4"/>
  <c r="AC32" i="4"/>
  <c r="AB32" i="4"/>
  <c r="AA32" i="4"/>
  <c r="Z32" i="4"/>
  <c r="Y32" i="4"/>
  <c r="X32" i="4"/>
  <c r="W32" i="4"/>
  <c r="V32" i="4"/>
  <c r="U32" i="4"/>
  <c r="T32" i="4"/>
  <c r="S32" i="4"/>
  <c r="R32" i="4"/>
  <c r="AC31" i="4"/>
  <c r="AB31" i="4"/>
  <c r="AA31" i="4"/>
  <c r="Z31" i="4"/>
  <c r="Y31" i="4"/>
  <c r="X31" i="4"/>
  <c r="W31" i="4"/>
  <c r="V31" i="4"/>
  <c r="U31" i="4"/>
  <c r="T31" i="4"/>
  <c r="S31" i="4"/>
  <c r="R31" i="4"/>
  <c r="AC30" i="4"/>
  <c r="AB30" i="4"/>
  <c r="AA30" i="4"/>
  <c r="Z30" i="4"/>
  <c r="Y30" i="4"/>
  <c r="X30" i="4"/>
  <c r="W30" i="4"/>
  <c r="V30" i="4"/>
  <c r="U30" i="4"/>
  <c r="T30" i="4"/>
  <c r="S30" i="4"/>
  <c r="R30" i="4"/>
  <c r="AC29" i="4"/>
  <c r="AB29" i="4"/>
  <c r="AA29" i="4"/>
  <c r="Z29" i="4"/>
  <c r="Y29" i="4"/>
  <c r="X29" i="4"/>
  <c r="W29" i="4"/>
  <c r="V29" i="4"/>
  <c r="U29" i="4"/>
  <c r="T29" i="4"/>
  <c r="S29" i="4"/>
  <c r="R29" i="4"/>
  <c r="AC28" i="4"/>
  <c r="AB28" i="4"/>
  <c r="AA28" i="4"/>
  <c r="Z28" i="4"/>
  <c r="Y28" i="4"/>
  <c r="X28" i="4"/>
  <c r="W28" i="4"/>
  <c r="V28" i="4"/>
  <c r="U28" i="4"/>
  <c r="T28" i="4"/>
  <c r="S28" i="4"/>
  <c r="R28" i="4"/>
  <c r="AC27" i="4"/>
  <c r="AB27" i="4"/>
  <c r="AA27" i="4"/>
  <c r="Z27" i="4"/>
  <c r="Y27" i="4"/>
  <c r="X27" i="4"/>
  <c r="W27" i="4"/>
  <c r="V27" i="4"/>
  <c r="U27" i="4"/>
  <c r="T27" i="4"/>
  <c r="S27" i="4"/>
  <c r="R27" i="4"/>
  <c r="AC26" i="4"/>
  <c r="AB26" i="4"/>
  <c r="AA26" i="4"/>
  <c r="Z26" i="4"/>
  <c r="AO26" i="4" s="1"/>
  <c r="Y26" i="4"/>
  <c r="X26" i="4"/>
  <c r="W26" i="4"/>
  <c r="V26" i="4"/>
  <c r="U26" i="4"/>
  <c r="T26" i="4"/>
  <c r="S26" i="4"/>
  <c r="R26" i="4"/>
  <c r="AG26" i="4" s="1"/>
  <c r="AC22" i="4"/>
  <c r="AB22" i="4"/>
  <c r="AA22" i="4"/>
  <c r="Z22" i="4"/>
  <c r="Y22" i="4"/>
  <c r="X22" i="4"/>
  <c r="W22" i="4"/>
  <c r="V22" i="4"/>
  <c r="U22" i="4"/>
  <c r="T22" i="4"/>
  <c r="S22" i="4"/>
  <c r="R22" i="4"/>
  <c r="AC21" i="4"/>
  <c r="AB21" i="4"/>
  <c r="AA21" i="4"/>
  <c r="Z21" i="4"/>
  <c r="Y21" i="4"/>
  <c r="X21" i="4"/>
  <c r="W21" i="4"/>
  <c r="V21" i="4"/>
  <c r="U21" i="4"/>
  <c r="T21" i="4"/>
  <c r="S21" i="4"/>
  <c r="R21" i="4"/>
  <c r="AC20" i="4"/>
  <c r="AB20" i="4"/>
  <c r="AA20" i="4"/>
  <c r="Z20" i="4"/>
  <c r="Y20" i="4"/>
  <c r="X20" i="4"/>
  <c r="W20" i="4"/>
  <c r="V20" i="4"/>
  <c r="U20" i="4"/>
  <c r="T20" i="4"/>
  <c r="S20" i="4"/>
  <c r="R20" i="4"/>
  <c r="AC19" i="4"/>
  <c r="AB19" i="4"/>
  <c r="AA19" i="4"/>
  <c r="Z19" i="4"/>
  <c r="Y19" i="4"/>
  <c r="X19" i="4"/>
  <c r="W19" i="4"/>
  <c r="V19" i="4"/>
  <c r="U19" i="4"/>
  <c r="T19" i="4"/>
  <c r="S19" i="4"/>
  <c r="R19" i="4"/>
  <c r="AC18" i="4"/>
  <c r="AB18" i="4"/>
  <c r="AA18" i="4"/>
  <c r="Z18" i="4"/>
  <c r="Y18" i="4"/>
  <c r="X18" i="4"/>
  <c r="W18" i="4"/>
  <c r="V18" i="4"/>
  <c r="U18" i="4"/>
  <c r="T18" i="4"/>
  <c r="S18" i="4"/>
  <c r="R18" i="4"/>
  <c r="AC17" i="4"/>
  <c r="AB17" i="4"/>
  <c r="AA17" i="4"/>
  <c r="Z17" i="4"/>
  <c r="Y17" i="4"/>
  <c r="X17" i="4"/>
  <c r="W17" i="4"/>
  <c r="V17" i="4"/>
  <c r="U17" i="4"/>
  <c r="T17" i="4"/>
  <c r="S17" i="4"/>
  <c r="R17" i="4"/>
  <c r="AC16" i="4"/>
  <c r="AB16" i="4"/>
  <c r="AA16" i="4"/>
  <c r="Z16" i="4"/>
  <c r="Y16" i="4"/>
  <c r="X16" i="4"/>
  <c r="W16" i="4"/>
  <c r="V16" i="4"/>
  <c r="U16" i="4"/>
  <c r="T16" i="4"/>
  <c r="S16" i="4"/>
  <c r="R16" i="4"/>
  <c r="AC15" i="4"/>
  <c r="AB15" i="4"/>
  <c r="AA15" i="4"/>
  <c r="Z15" i="4"/>
  <c r="AP22" i="4" s="1"/>
  <c r="Y15" i="4"/>
  <c r="X15" i="4"/>
  <c r="W15" i="4"/>
  <c r="V15" i="4"/>
  <c r="U15" i="4"/>
  <c r="T15" i="4"/>
  <c r="S15" i="4"/>
  <c r="R15" i="4"/>
  <c r="AH20" i="4" s="1"/>
  <c r="AC88" i="3"/>
  <c r="AB88" i="3"/>
  <c r="AA88" i="3"/>
  <c r="Z88" i="3"/>
  <c r="Y88" i="3"/>
  <c r="X88" i="3"/>
  <c r="W88" i="3"/>
  <c r="V88" i="3"/>
  <c r="U88" i="3"/>
  <c r="T88" i="3"/>
  <c r="S88" i="3"/>
  <c r="R88" i="3"/>
  <c r="AC87" i="3"/>
  <c r="AB87" i="3"/>
  <c r="AA87" i="3"/>
  <c r="Z87" i="3"/>
  <c r="Y87" i="3"/>
  <c r="X87" i="3"/>
  <c r="W87" i="3"/>
  <c r="V87" i="3"/>
  <c r="U87" i="3"/>
  <c r="T87" i="3"/>
  <c r="S87" i="3"/>
  <c r="R87" i="3"/>
  <c r="AC86" i="3"/>
  <c r="AB86" i="3"/>
  <c r="AA86" i="3"/>
  <c r="Z86" i="3"/>
  <c r="Y86" i="3"/>
  <c r="X86" i="3"/>
  <c r="W86" i="3"/>
  <c r="V86" i="3"/>
  <c r="U86" i="3"/>
  <c r="T86" i="3"/>
  <c r="S86" i="3"/>
  <c r="R86" i="3"/>
  <c r="AC85" i="3"/>
  <c r="AB85" i="3"/>
  <c r="AA85" i="3"/>
  <c r="Z85" i="3"/>
  <c r="Y85" i="3"/>
  <c r="X85" i="3"/>
  <c r="W85" i="3"/>
  <c r="V85" i="3"/>
  <c r="U85" i="3"/>
  <c r="T85" i="3"/>
  <c r="S85" i="3"/>
  <c r="R85" i="3"/>
  <c r="AC84" i="3"/>
  <c r="AB84" i="3"/>
  <c r="AA84" i="3"/>
  <c r="Z84" i="3"/>
  <c r="Y84" i="3"/>
  <c r="X84" i="3"/>
  <c r="W84" i="3"/>
  <c r="V84" i="3"/>
  <c r="U84" i="3"/>
  <c r="T84" i="3"/>
  <c r="S84" i="3"/>
  <c r="R84" i="3"/>
  <c r="AC83" i="3"/>
  <c r="AB83" i="3"/>
  <c r="AA83" i="3"/>
  <c r="Z83" i="3"/>
  <c r="Y83" i="3"/>
  <c r="X83" i="3"/>
  <c r="W83" i="3"/>
  <c r="V83" i="3"/>
  <c r="U83" i="3"/>
  <c r="T83" i="3"/>
  <c r="S83" i="3"/>
  <c r="R83" i="3"/>
  <c r="AC82" i="3"/>
  <c r="AB82" i="3"/>
  <c r="AA82" i="3"/>
  <c r="Z82" i="3"/>
  <c r="Y82" i="3"/>
  <c r="X82" i="3"/>
  <c r="W82" i="3"/>
  <c r="V82" i="3"/>
  <c r="U82" i="3"/>
  <c r="T82" i="3"/>
  <c r="S82" i="3"/>
  <c r="R82" i="3"/>
  <c r="AC81" i="3"/>
  <c r="AB81" i="3"/>
  <c r="AA81" i="3"/>
  <c r="Z81" i="3"/>
  <c r="Y81" i="3"/>
  <c r="X81" i="3"/>
  <c r="W81" i="3"/>
  <c r="V81" i="3"/>
  <c r="U81" i="3"/>
  <c r="T81" i="3"/>
  <c r="S81" i="3"/>
  <c r="R81" i="3"/>
  <c r="AC77" i="3"/>
  <c r="AB77" i="3"/>
  <c r="AA77" i="3"/>
  <c r="Z77" i="3"/>
  <c r="Y77" i="3"/>
  <c r="X77" i="3"/>
  <c r="W77" i="3"/>
  <c r="V77" i="3"/>
  <c r="U77" i="3"/>
  <c r="T77" i="3"/>
  <c r="S77" i="3"/>
  <c r="R77" i="3"/>
  <c r="AC76" i="3"/>
  <c r="AB76" i="3"/>
  <c r="AA76" i="3"/>
  <c r="Z76" i="3"/>
  <c r="Y76" i="3"/>
  <c r="X76" i="3"/>
  <c r="W76" i="3"/>
  <c r="V76" i="3"/>
  <c r="U76" i="3"/>
  <c r="T76" i="3"/>
  <c r="S76" i="3"/>
  <c r="R76" i="3"/>
  <c r="AC75" i="3"/>
  <c r="AB75" i="3"/>
  <c r="AA75" i="3"/>
  <c r="Z75" i="3"/>
  <c r="Y75" i="3"/>
  <c r="X75" i="3"/>
  <c r="W75" i="3"/>
  <c r="V75" i="3"/>
  <c r="U75" i="3"/>
  <c r="T75" i="3"/>
  <c r="S75" i="3"/>
  <c r="R75" i="3"/>
  <c r="AC74" i="3"/>
  <c r="AB74" i="3"/>
  <c r="AA74" i="3"/>
  <c r="Z74" i="3"/>
  <c r="Y74" i="3"/>
  <c r="X74" i="3"/>
  <c r="W74" i="3"/>
  <c r="V74" i="3"/>
  <c r="U74" i="3"/>
  <c r="T74" i="3"/>
  <c r="S74" i="3"/>
  <c r="R74" i="3"/>
  <c r="AC73" i="3"/>
  <c r="AB73" i="3"/>
  <c r="AA73" i="3"/>
  <c r="Z73" i="3"/>
  <c r="Y73" i="3"/>
  <c r="X73" i="3"/>
  <c r="W73" i="3"/>
  <c r="V73" i="3"/>
  <c r="U73" i="3"/>
  <c r="T73" i="3"/>
  <c r="S73" i="3"/>
  <c r="R73" i="3"/>
  <c r="AC72" i="3"/>
  <c r="AB72" i="3"/>
  <c r="AA72" i="3"/>
  <c r="Z72" i="3"/>
  <c r="Y72" i="3"/>
  <c r="X72" i="3"/>
  <c r="W72" i="3"/>
  <c r="V72" i="3"/>
  <c r="U72" i="3"/>
  <c r="T72" i="3"/>
  <c r="S72" i="3"/>
  <c r="R72" i="3"/>
  <c r="AC71" i="3"/>
  <c r="AB71" i="3"/>
  <c r="AA71" i="3"/>
  <c r="Z71" i="3"/>
  <c r="Y71" i="3"/>
  <c r="X71" i="3"/>
  <c r="W71" i="3"/>
  <c r="V71" i="3"/>
  <c r="U71" i="3"/>
  <c r="T71" i="3"/>
  <c r="S71" i="3"/>
  <c r="R71" i="3"/>
  <c r="AC70" i="3"/>
  <c r="AB70" i="3"/>
  <c r="AA70" i="3"/>
  <c r="Z70" i="3"/>
  <c r="Y70" i="3"/>
  <c r="X70" i="3"/>
  <c r="W70" i="3"/>
  <c r="V70" i="3"/>
  <c r="U70" i="3"/>
  <c r="T70" i="3"/>
  <c r="S70" i="3"/>
  <c r="R70" i="3"/>
  <c r="AC66" i="3"/>
  <c r="AB66" i="3"/>
  <c r="AA66" i="3"/>
  <c r="Z66" i="3"/>
  <c r="Y66" i="3"/>
  <c r="X66" i="3"/>
  <c r="W66" i="3"/>
  <c r="V66" i="3"/>
  <c r="U66" i="3"/>
  <c r="T66" i="3"/>
  <c r="S66" i="3"/>
  <c r="R66" i="3"/>
  <c r="AC65" i="3"/>
  <c r="AB65" i="3"/>
  <c r="AA65" i="3"/>
  <c r="Z65" i="3"/>
  <c r="Y65" i="3"/>
  <c r="X65" i="3"/>
  <c r="W65" i="3"/>
  <c r="V65" i="3"/>
  <c r="U65" i="3"/>
  <c r="T65" i="3"/>
  <c r="S65" i="3"/>
  <c r="R65" i="3"/>
  <c r="AC64" i="3"/>
  <c r="AB64" i="3"/>
  <c r="AA64" i="3"/>
  <c r="Z64" i="3"/>
  <c r="Y64" i="3"/>
  <c r="X64" i="3"/>
  <c r="W64" i="3"/>
  <c r="V64" i="3"/>
  <c r="U64" i="3"/>
  <c r="T64" i="3"/>
  <c r="S64" i="3"/>
  <c r="R64" i="3"/>
  <c r="AC63" i="3"/>
  <c r="AB63" i="3"/>
  <c r="AA63" i="3"/>
  <c r="Z63" i="3"/>
  <c r="Y63" i="3"/>
  <c r="X63" i="3"/>
  <c r="W63" i="3"/>
  <c r="V63" i="3"/>
  <c r="U63" i="3"/>
  <c r="T63" i="3"/>
  <c r="S63" i="3"/>
  <c r="R63" i="3"/>
  <c r="AC62" i="3"/>
  <c r="AB62" i="3"/>
  <c r="AA62" i="3"/>
  <c r="Z62" i="3"/>
  <c r="Y62" i="3"/>
  <c r="X62" i="3"/>
  <c r="W62" i="3"/>
  <c r="V62" i="3"/>
  <c r="U62" i="3"/>
  <c r="T62" i="3"/>
  <c r="S62" i="3"/>
  <c r="R62" i="3"/>
  <c r="AC61" i="3"/>
  <c r="AB61" i="3"/>
  <c r="AA61" i="3"/>
  <c r="Z61" i="3"/>
  <c r="Y61" i="3"/>
  <c r="X61" i="3"/>
  <c r="W61" i="3"/>
  <c r="V61" i="3"/>
  <c r="U61" i="3"/>
  <c r="T61" i="3"/>
  <c r="S61" i="3"/>
  <c r="R61" i="3"/>
  <c r="AC60" i="3"/>
  <c r="AB60" i="3"/>
  <c r="AA60" i="3"/>
  <c r="Z60" i="3"/>
  <c r="Y60" i="3"/>
  <c r="X60" i="3"/>
  <c r="W60" i="3"/>
  <c r="V60" i="3"/>
  <c r="U60" i="3"/>
  <c r="T60" i="3"/>
  <c r="S60" i="3"/>
  <c r="R60" i="3"/>
  <c r="AC59" i="3"/>
  <c r="AB59" i="3"/>
  <c r="AA59" i="3"/>
  <c r="Z59" i="3"/>
  <c r="Y59" i="3"/>
  <c r="X59" i="3"/>
  <c r="W59" i="3"/>
  <c r="V59" i="3"/>
  <c r="U59" i="3"/>
  <c r="T59" i="3"/>
  <c r="S59" i="3"/>
  <c r="R59" i="3"/>
  <c r="AC55" i="3"/>
  <c r="AB55" i="3"/>
  <c r="AA55" i="3"/>
  <c r="Z55" i="3"/>
  <c r="Y55" i="3"/>
  <c r="X55" i="3"/>
  <c r="W55" i="3"/>
  <c r="V55" i="3"/>
  <c r="U55" i="3"/>
  <c r="T55" i="3"/>
  <c r="S55" i="3"/>
  <c r="R55" i="3"/>
  <c r="AC54" i="3"/>
  <c r="AB54" i="3"/>
  <c r="AA54" i="3"/>
  <c r="Z54" i="3"/>
  <c r="Y54" i="3"/>
  <c r="X54" i="3"/>
  <c r="W54" i="3"/>
  <c r="V54" i="3"/>
  <c r="U54" i="3"/>
  <c r="T54" i="3"/>
  <c r="S54" i="3"/>
  <c r="R54" i="3"/>
  <c r="AC53" i="3"/>
  <c r="AB53" i="3"/>
  <c r="AA53" i="3"/>
  <c r="Z53" i="3"/>
  <c r="Y53" i="3"/>
  <c r="X53" i="3"/>
  <c r="W53" i="3"/>
  <c r="V53" i="3"/>
  <c r="U53" i="3"/>
  <c r="T53" i="3"/>
  <c r="S53" i="3"/>
  <c r="R53" i="3"/>
  <c r="AC52" i="3"/>
  <c r="AB52" i="3"/>
  <c r="AA52" i="3"/>
  <c r="Z52" i="3"/>
  <c r="Y52" i="3"/>
  <c r="X52" i="3"/>
  <c r="W52" i="3"/>
  <c r="V52" i="3"/>
  <c r="U52" i="3"/>
  <c r="T52" i="3"/>
  <c r="S52" i="3"/>
  <c r="R52" i="3"/>
  <c r="AC51" i="3"/>
  <c r="AB51" i="3"/>
  <c r="AA51" i="3"/>
  <c r="Z51" i="3"/>
  <c r="Y51" i="3"/>
  <c r="X51" i="3"/>
  <c r="W51" i="3"/>
  <c r="V51" i="3"/>
  <c r="U51" i="3"/>
  <c r="T51" i="3"/>
  <c r="S51" i="3"/>
  <c r="R51" i="3"/>
  <c r="AC50" i="3"/>
  <c r="AB50" i="3"/>
  <c r="AA50" i="3"/>
  <c r="Z50" i="3"/>
  <c r="Y50" i="3"/>
  <c r="X50" i="3"/>
  <c r="W50" i="3"/>
  <c r="V50" i="3"/>
  <c r="U50" i="3"/>
  <c r="T50" i="3"/>
  <c r="S50" i="3"/>
  <c r="R50" i="3"/>
  <c r="AC49" i="3"/>
  <c r="AB49" i="3"/>
  <c r="AA49" i="3"/>
  <c r="Z49" i="3"/>
  <c r="Y49" i="3"/>
  <c r="X49" i="3"/>
  <c r="W49" i="3"/>
  <c r="V49" i="3"/>
  <c r="U49" i="3"/>
  <c r="T49" i="3"/>
  <c r="S49" i="3"/>
  <c r="R49" i="3"/>
  <c r="AC48" i="3"/>
  <c r="AB48" i="3"/>
  <c r="AA48" i="3"/>
  <c r="Z48" i="3"/>
  <c r="AO48" i="3" s="1"/>
  <c r="Y48" i="3"/>
  <c r="X48" i="3"/>
  <c r="W48" i="3"/>
  <c r="V48" i="3"/>
  <c r="U48" i="3"/>
  <c r="T48" i="3"/>
  <c r="S48" i="3"/>
  <c r="R48" i="3"/>
  <c r="AG48" i="3" s="1"/>
  <c r="AC44" i="3"/>
  <c r="AB44" i="3"/>
  <c r="AA44" i="3"/>
  <c r="Z44" i="3"/>
  <c r="Y44" i="3"/>
  <c r="X44" i="3"/>
  <c r="W44" i="3"/>
  <c r="V44" i="3"/>
  <c r="U44" i="3"/>
  <c r="T44" i="3"/>
  <c r="S44" i="3"/>
  <c r="R44" i="3"/>
  <c r="AC43" i="3"/>
  <c r="AB43" i="3"/>
  <c r="AA43" i="3"/>
  <c r="Z43" i="3"/>
  <c r="Y43" i="3"/>
  <c r="X43" i="3"/>
  <c r="W43" i="3"/>
  <c r="V43" i="3"/>
  <c r="U43" i="3"/>
  <c r="T43" i="3"/>
  <c r="S43" i="3"/>
  <c r="R43" i="3"/>
  <c r="AC42" i="3"/>
  <c r="AB42" i="3"/>
  <c r="AA42" i="3"/>
  <c r="Z42" i="3"/>
  <c r="Y42" i="3"/>
  <c r="X42" i="3"/>
  <c r="W42" i="3"/>
  <c r="V42" i="3"/>
  <c r="U42" i="3"/>
  <c r="T42" i="3"/>
  <c r="S42" i="3"/>
  <c r="R42" i="3"/>
  <c r="AC41" i="3"/>
  <c r="AB41" i="3"/>
  <c r="AA41" i="3"/>
  <c r="Z41" i="3"/>
  <c r="Y41" i="3"/>
  <c r="X41" i="3"/>
  <c r="W41" i="3"/>
  <c r="V41" i="3"/>
  <c r="U41" i="3"/>
  <c r="T41" i="3"/>
  <c r="S41" i="3"/>
  <c r="R41" i="3"/>
  <c r="AC40" i="3"/>
  <c r="AB40" i="3"/>
  <c r="AA40" i="3"/>
  <c r="Z40" i="3"/>
  <c r="Y40" i="3"/>
  <c r="X40" i="3"/>
  <c r="W40" i="3"/>
  <c r="V40" i="3"/>
  <c r="U40" i="3"/>
  <c r="T40" i="3"/>
  <c r="S40" i="3"/>
  <c r="R40" i="3"/>
  <c r="AC39" i="3"/>
  <c r="AB39" i="3"/>
  <c r="AA39" i="3"/>
  <c r="Z39" i="3"/>
  <c r="Y39" i="3"/>
  <c r="X39" i="3"/>
  <c r="W39" i="3"/>
  <c r="V39" i="3"/>
  <c r="U39" i="3"/>
  <c r="T39" i="3"/>
  <c r="S39" i="3"/>
  <c r="R39" i="3"/>
  <c r="AC38" i="3"/>
  <c r="AB38" i="3"/>
  <c r="AA38" i="3"/>
  <c r="Z38" i="3"/>
  <c r="Y38" i="3"/>
  <c r="X38" i="3"/>
  <c r="W38" i="3"/>
  <c r="V38" i="3"/>
  <c r="U38" i="3"/>
  <c r="T38" i="3"/>
  <c r="S38" i="3"/>
  <c r="R38" i="3"/>
  <c r="AC37" i="3"/>
  <c r="AB37" i="3"/>
  <c r="AA37" i="3"/>
  <c r="Z37" i="3"/>
  <c r="AO37" i="3" s="1"/>
  <c r="Y37" i="3"/>
  <c r="X37" i="3"/>
  <c r="W37" i="3"/>
  <c r="V37" i="3"/>
  <c r="U37" i="3"/>
  <c r="T37" i="3"/>
  <c r="S37" i="3"/>
  <c r="R37" i="3"/>
  <c r="AG37" i="3" s="1"/>
  <c r="AC33" i="3"/>
  <c r="AB33" i="3"/>
  <c r="AA33" i="3"/>
  <c r="Z33" i="3"/>
  <c r="Y33" i="3"/>
  <c r="X33" i="3"/>
  <c r="W33" i="3"/>
  <c r="V33" i="3"/>
  <c r="U33" i="3"/>
  <c r="T33" i="3"/>
  <c r="S33" i="3"/>
  <c r="R33" i="3"/>
  <c r="AC32" i="3"/>
  <c r="AB32" i="3"/>
  <c r="AA32" i="3"/>
  <c r="Z32" i="3"/>
  <c r="Y32" i="3"/>
  <c r="X32" i="3"/>
  <c r="W32" i="3"/>
  <c r="V32" i="3"/>
  <c r="U32" i="3"/>
  <c r="T32" i="3"/>
  <c r="S32" i="3"/>
  <c r="R32" i="3"/>
  <c r="AC31" i="3"/>
  <c r="AB31" i="3"/>
  <c r="AA31" i="3"/>
  <c r="Z31" i="3"/>
  <c r="Y31" i="3"/>
  <c r="X31" i="3"/>
  <c r="W31" i="3"/>
  <c r="V31" i="3"/>
  <c r="U31" i="3"/>
  <c r="T31" i="3"/>
  <c r="S31" i="3"/>
  <c r="R31" i="3"/>
  <c r="AC30" i="3"/>
  <c r="AB30" i="3"/>
  <c r="AA30" i="3"/>
  <c r="Z30" i="3"/>
  <c r="Y30" i="3"/>
  <c r="X30" i="3"/>
  <c r="W30" i="3"/>
  <c r="V30" i="3"/>
  <c r="U30" i="3"/>
  <c r="T30" i="3"/>
  <c r="S30" i="3"/>
  <c r="R30" i="3"/>
  <c r="AC29" i="3"/>
  <c r="AB29" i="3"/>
  <c r="AA29" i="3"/>
  <c r="Z29" i="3"/>
  <c r="Y29" i="3"/>
  <c r="X29" i="3"/>
  <c r="W29" i="3"/>
  <c r="V29" i="3"/>
  <c r="U29" i="3"/>
  <c r="T29" i="3"/>
  <c r="S29" i="3"/>
  <c r="R29" i="3"/>
  <c r="AC28" i="3"/>
  <c r="AB28" i="3"/>
  <c r="AA28" i="3"/>
  <c r="Z28" i="3"/>
  <c r="Y28" i="3"/>
  <c r="X28" i="3"/>
  <c r="W28" i="3"/>
  <c r="V28" i="3"/>
  <c r="U28" i="3"/>
  <c r="T28" i="3"/>
  <c r="S28" i="3"/>
  <c r="R28" i="3"/>
  <c r="AC27" i="3"/>
  <c r="AB27" i="3"/>
  <c r="AA27" i="3"/>
  <c r="Z27" i="3"/>
  <c r="Y27" i="3"/>
  <c r="X27" i="3"/>
  <c r="W27" i="3"/>
  <c r="V27" i="3"/>
  <c r="U27" i="3"/>
  <c r="T27" i="3"/>
  <c r="S27" i="3"/>
  <c r="R27" i="3"/>
  <c r="AC26" i="3"/>
  <c r="AB26" i="3"/>
  <c r="AA26" i="3"/>
  <c r="Z26" i="3"/>
  <c r="Y26" i="3"/>
  <c r="X26" i="3"/>
  <c r="W26" i="3"/>
  <c r="V26" i="3"/>
  <c r="U26" i="3"/>
  <c r="T26" i="3"/>
  <c r="S26" i="3"/>
  <c r="R26" i="3"/>
  <c r="AC22" i="3"/>
  <c r="AB22" i="3"/>
  <c r="AA22" i="3"/>
  <c r="Z22" i="3"/>
  <c r="Y22" i="3"/>
  <c r="X22" i="3"/>
  <c r="W22" i="3"/>
  <c r="V22" i="3"/>
  <c r="U22" i="3"/>
  <c r="T22" i="3"/>
  <c r="S22" i="3"/>
  <c r="R22" i="3"/>
  <c r="AC21" i="3"/>
  <c r="AB21" i="3"/>
  <c r="AA21" i="3"/>
  <c r="Z21" i="3"/>
  <c r="Y21" i="3"/>
  <c r="X21" i="3"/>
  <c r="W21" i="3"/>
  <c r="V21" i="3"/>
  <c r="U21" i="3"/>
  <c r="T21" i="3"/>
  <c r="S21" i="3"/>
  <c r="R21" i="3"/>
  <c r="AC20" i="3"/>
  <c r="AB20" i="3"/>
  <c r="AA20" i="3"/>
  <c r="Z20" i="3"/>
  <c r="Y20" i="3"/>
  <c r="X20" i="3"/>
  <c r="W20" i="3"/>
  <c r="V20" i="3"/>
  <c r="U20" i="3"/>
  <c r="T20" i="3"/>
  <c r="S20" i="3"/>
  <c r="R20" i="3"/>
  <c r="AC19" i="3"/>
  <c r="AB19" i="3"/>
  <c r="AA19" i="3"/>
  <c r="Z19" i="3"/>
  <c r="Y19" i="3"/>
  <c r="X19" i="3"/>
  <c r="W19" i="3"/>
  <c r="V19" i="3"/>
  <c r="U19" i="3"/>
  <c r="T19" i="3"/>
  <c r="S19" i="3"/>
  <c r="R19" i="3"/>
  <c r="AC18" i="3"/>
  <c r="AB18" i="3"/>
  <c r="AA18" i="3"/>
  <c r="Z18" i="3"/>
  <c r="Y18" i="3"/>
  <c r="X18" i="3"/>
  <c r="W18" i="3"/>
  <c r="V18" i="3"/>
  <c r="U18" i="3"/>
  <c r="T18" i="3"/>
  <c r="S18" i="3"/>
  <c r="R18" i="3"/>
  <c r="AC17" i="3"/>
  <c r="AB17" i="3"/>
  <c r="AA17" i="3"/>
  <c r="Z17" i="3"/>
  <c r="Y17" i="3"/>
  <c r="X17" i="3"/>
  <c r="W17" i="3"/>
  <c r="V17" i="3"/>
  <c r="U17" i="3"/>
  <c r="T17" i="3"/>
  <c r="S17" i="3"/>
  <c r="R17" i="3"/>
  <c r="AC16" i="3"/>
  <c r="AB16" i="3"/>
  <c r="AA16" i="3"/>
  <c r="Z16" i="3"/>
  <c r="Y16" i="3"/>
  <c r="X16" i="3"/>
  <c r="W16" i="3"/>
  <c r="V16" i="3"/>
  <c r="U16" i="3"/>
  <c r="T16" i="3"/>
  <c r="S16" i="3"/>
  <c r="R16" i="3"/>
  <c r="AC15" i="3"/>
  <c r="AB15" i="3"/>
  <c r="AA15" i="3"/>
  <c r="Z15" i="3"/>
  <c r="Y15" i="3"/>
  <c r="X15" i="3"/>
  <c r="W15" i="3"/>
  <c r="V15" i="3"/>
  <c r="U15" i="3"/>
  <c r="T15" i="3"/>
  <c r="S15" i="3"/>
  <c r="R15" i="3"/>
  <c r="AC88" i="2"/>
  <c r="AB88" i="2"/>
  <c r="AA88" i="2"/>
  <c r="Z88" i="2"/>
  <c r="Y88" i="2"/>
  <c r="X88" i="2"/>
  <c r="W88" i="2"/>
  <c r="V88" i="2"/>
  <c r="U88" i="2"/>
  <c r="T88" i="2"/>
  <c r="S88" i="2"/>
  <c r="R88" i="2"/>
  <c r="AC87" i="2"/>
  <c r="AB87" i="2"/>
  <c r="AA87" i="2"/>
  <c r="Z87" i="2"/>
  <c r="Y87" i="2"/>
  <c r="X87" i="2"/>
  <c r="W87" i="2"/>
  <c r="V87" i="2"/>
  <c r="U87" i="2"/>
  <c r="T87" i="2"/>
  <c r="S87" i="2"/>
  <c r="R87" i="2"/>
  <c r="AC86" i="2"/>
  <c r="AB86" i="2"/>
  <c r="AA86" i="2"/>
  <c r="Z86" i="2"/>
  <c r="Y86" i="2"/>
  <c r="X86" i="2"/>
  <c r="W86" i="2"/>
  <c r="V86" i="2"/>
  <c r="U86" i="2"/>
  <c r="T86" i="2"/>
  <c r="S86" i="2"/>
  <c r="R86" i="2"/>
  <c r="AC85" i="2"/>
  <c r="AB85" i="2"/>
  <c r="AA85" i="2"/>
  <c r="Z85" i="2"/>
  <c r="Y85" i="2"/>
  <c r="X85" i="2"/>
  <c r="W85" i="2"/>
  <c r="V85" i="2"/>
  <c r="U85" i="2"/>
  <c r="T85" i="2"/>
  <c r="S85" i="2"/>
  <c r="R85" i="2"/>
  <c r="AC84" i="2"/>
  <c r="AB84" i="2"/>
  <c r="AA84" i="2"/>
  <c r="Z84" i="2"/>
  <c r="Y84" i="2"/>
  <c r="X84" i="2"/>
  <c r="W84" i="2"/>
  <c r="V84" i="2"/>
  <c r="U84" i="2"/>
  <c r="T84" i="2"/>
  <c r="S84" i="2"/>
  <c r="R84" i="2"/>
  <c r="AC83" i="2"/>
  <c r="AB83" i="2"/>
  <c r="AA83" i="2"/>
  <c r="Z83" i="2"/>
  <c r="Y83" i="2"/>
  <c r="X83" i="2"/>
  <c r="W83" i="2"/>
  <c r="V83" i="2"/>
  <c r="U83" i="2"/>
  <c r="T83" i="2"/>
  <c r="S83" i="2"/>
  <c r="R83" i="2"/>
  <c r="AC82" i="2"/>
  <c r="AB82" i="2"/>
  <c r="AA82" i="2"/>
  <c r="Z82" i="2"/>
  <c r="Y82" i="2"/>
  <c r="X82" i="2"/>
  <c r="W82" i="2"/>
  <c r="V82" i="2"/>
  <c r="U82" i="2"/>
  <c r="T82" i="2"/>
  <c r="S82" i="2"/>
  <c r="R82" i="2"/>
  <c r="AC81" i="2"/>
  <c r="AB81" i="2"/>
  <c r="AA81" i="2"/>
  <c r="Z81" i="2"/>
  <c r="Y81" i="2"/>
  <c r="X81" i="2"/>
  <c r="W81" i="2"/>
  <c r="V81" i="2"/>
  <c r="U81" i="2"/>
  <c r="T81" i="2"/>
  <c r="S81" i="2"/>
  <c r="AC77" i="2"/>
  <c r="AB77" i="2"/>
  <c r="AA77" i="2"/>
  <c r="Z77" i="2"/>
  <c r="Y77" i="2"/>
  <c r="X77" i="2"/>
  <c r="W77" i="2"/>
  <c r="V77" i="2"/>
  <c r="U77" i="2"/>
  <c r="T77" i="2"/>
  <c r="S77" i="2"/>
  <c r="R77" i="2"/>
  <c r="AC76" i="2"/>
  <c r="AB76" i="2"/>
  <c r="AA76" i="2"/>
  <c r="Z76" i="2"/>
  <c r="Y76" i="2"/>
  <c r="X76" i="2"/>
  <c r="W76" i="2"/>
  <c r="V76" i="2"/>
  <c r="U76" i="2"/>
  <c r="T76" i="2"/>
  <c r="S76" i="2"/>
  <c r="R76" i="2"/>
  <c r="AC75" i="2"/>
  <c r="AB75" i="2"/>
  <c r="AA75" i="2"/>
  <c r="Z75" i="2"/>
  <c r="Y75" i="2"/>
  <c r="X75" i="2"/>
  <c r="W75" i="2"/>
  <c r="V75" i="2"/>
  <c r="U75" i="2"/>
  <c r="T75" i="2"/>
  <c r="S75" i="2"/>
  <c r="R75" i="2"/>
  <c r="AC74" i="2"/>
  <c r="AB74" i="2"/>
  <c r="AA74" i="2"/>
  <c r="Z74" i="2"/>
  <c r="Y74" i="2"/>
  <c r="X74" i="2"/>
  <c r="W74" i="2"/>
  <c r="V74" i="2"/>
  <c r="U74" i="2"/>
  <c r="T74" i="2"/>
  <c r="S74" i="2"/>
  <c r="R74" i="2"/>
  <c r="AC73" i="2"/>
  <c r="AB73" i="2"/>
  <c r="AA73" i="2"/>
  <c r="Z73" i="2"/>
  <c r="Y73" i="2"/>
  <c r="X73" i="2"/>
  <c r="W73" i="2"/>
  <c r="V73" i="2"/>
  <c r="U73" i="2"/>
  <c r="T73" i="2"/>
  <c r="S73" i="2"/>
  <c r="R73" i="2"/>
  <c r="AC72" i="2"/>
  <c r="AB72" i="2"/>
  <c r="AA72" i="2"/>
  <c r="Z72" i="2"/>
  <c r="Y72" i="2"/>
  <c r="X72" i="2"/>
  <c r="W72" i="2"/>
  <c r="V72" i="2"/>
  <c r="U72" i="2"/>
  <c r="T72" i="2"/>
  <c r="S72" i="2"/>
  <c r="R72" i="2"/>
  <c r="AC71" i="2"/>
  <c r="AB71" i="2"/>
  <c r="AA71" i="2"/>
  <c r="Z71" i="2"/>
  <c r="Y71" i="2"/>
  <c r="X71" i="2"/>
  <c r="W71" i="2"/>
  <c r="V71" i="2"/>
  <c r="U71" i="2"/>
  <c r="T71" i="2"/>
  <c r="S71" i="2"/>
  <c r="R71" i="2"/>
  <c r="AC70" i="2"/>
  <c r="AB70" i="2"/>
  <c r="AA70" i="2"/>
  <c r="Z70" i="2"/>
  <c r="Y70" i="2"/>
  <c r="X70" i="2"/>
  <c r="W70" i="2"/>
  <c r="V70" i="2"/>
  <c r="U70" i="2"/>
  <c r="T70" i="2"/>
  <c r="S70" i="2"/>
  <c r="AC55" i="2"/>
  <c r="AB55" i="2"/>
  <c r="AA55" i="2"/>
  <c r="Z55" i="2"/>
  <c r="Y55" i="2"/>
  <c r="X55" i="2"/>
  <c r="W55" i="2"/>
  <c r="V55" i="2"/>
  <c r="U55" i="2"/>
  <c r="T55" i="2"/>
  <c r="S55" i="2"/>
  <c r="R55" i="2"/>
  <c r="AC54" i="2"/>
  <c r="AB54" i="2"/>
  <c r="AA54" i="2"/>
  <c r="Z54" i="2"/>
  <c r="Y54" i="2"/>
  <c r="X54" i="2"/>
  <c r="W54" i="2"/>
  <c r="V54" i="2"/>
  <c r="U54" i="2"/>
  <c r="T54" i="2"/>
  <c r="S54" i="2"/>
  <c r="R54" i="2"/>
  <c r="AC53" i="2"/>
  <c r="AB53" i="2"/>
  <c r="AA53" i="2"/>
  <c r="Z53" i="2"/>
  <c r="Y53" i="2"/>
  <c r="X53" i="2"/>
  <c r="W53" i="2"/>
  <c r="V53" i="2"/>
  <c r="U53" i="2"/>
  <c r="T53" i="2"/>
  <c r="S53" i="2"/>
  <c r="R53" i="2"/>
  <c r="AC52" i="2"/>
  <c r="AB52" i="2"/>
  <c r="AA52" i="2"/>
  <c r="Z52" i="2"/>
  <c r="Y52" i="2"/>
  <c r="X52" i="2"/>
  <c r="W52" i="2"/>
  <c r="V52" i="2"/>
  <c r="U52" i="2"/>
  <c r="T52" i="2"/>
  <c r="S52" i="2"/>
  <c r="R52" i="2"/>
  <c r="AC51" i="2"/>
  <c r="AB51" i="2"/>
  <c r="AA51" i="2"/>
  <c r="Z51" i="2"/>
  <c r="Y51" i="2"/>
  <c r="X51" i="2"/>
  <c r="W51" i="2"/>
  <c r="V51" i="2"/>
  <c r="U51" i="2"/>
  <c r="T51" i="2"/>
  <c r="S51" i="2"/>
  <c r="R51" i="2"/>
  <c r="AC50" i="2"/>
  <c r="AB50" i="2"/>
  <c r="AA50" i="2"/>
  <c r="Z50" i="2"/>
  <c r="Y50" i="2"/>
  <c r="X50" i="2"/>
  <c r="W50" i="2"/>
  <c r="V50" i="2"/>
  <c r="U50" i="2"/>
  <c r="T50" i="2"/>
  <c r="S50" i="2"/>
  <c r="R50" i="2"/>
  <c r="AC49" i="2"/>
  <c r="AB49" i="2"/>
  <c r="AA49" i="2"/>
  <c r="Z49" i="2"/>
  <c r="Y49" i="2"/>
  <c r="X49" i="2"/>
  <c r="W49" i="2"/>
  <c r="V49" i="2"/>
  <c r="U49" i="2"/>
  <c r="T49" i="2"/>
  <c r="S49" i="2"/>
  <c r="R49" i="2"/>
  <c r="AC48" i="2"/>
  <c r="AB48" i="2"/>
  <c r="AA48" i="2"/>
  <c r="Z48" i="2"/>
  <c r="Y48" i="2"/>
  <c r="X48" i="2"/>
  <c r="W48" i="2"/>
  <c r="V48" i="2"/>
  <c r="U48" i="2"/>
  <c r="T48" i="2"/>
  <c r="S48" i="2"/>
  <c r="R48" i="2"/>
  <c r="AC44" i="2"/>
  <c r="AB44" i="2"/>
  <c r="AA44" i="2"/>
  <c r="Z44" i="2"/>
  <c r="Y44" i="2"/>
  <c r="X44" i="2"/>
  <c r="W44" i="2"/>
  <c r="V44" i="2"/>
  <c r="U44" i="2"/>
  <c r="T44" i="2"/>
  <c r="S44" i="2"/>
  <c r="R44" i="2"/>
  <c r="AC43" i="2"/>
  <c r="AB43" i="2"/>
  <c r="AA43" i="2"/>
  <c r="Z43" i="2"/>
  <c r="Y43" i="2"/>
  <c r="X43" i="2"/>
  <c r="W43" i="2"/>
  <c r="V43" i="2"/>
  <c r="U43" i="2"/>
  <c r="T43" i="2"/>
  <c r="S43" i="2"/>
  <c r="R43" i="2"/>
  <c r="AC42" i="2"/>
  <c r="AB42" i="2"/>
  <c r="AA42" i="2"/>
  <c r="Z42" i="2"/>
  <c r="Y42" i="2"/>
  <c r="X42" i="2"/>
  <c r="W42" i="2"/>
  <c r="V42" i="2"/>
  <c r="U42" i="2"/>
  <c r="T42" i="2"/>
  <c r="S42" i="2"/>
  <c r="R42" i="2"/>
  <c r="AC41" i="2"/>
  <c r="AB41" i="2"/>
  <c r="AA41" i="2"/>
  <c r="Z41" i="2"/>
  <c r="Y41" i="2"/>
  <c r="X41" i="2"/>
  <c r="W41" i="2"/>
  <c r="V41" i="2"/>
  <c r="U41" i="2"/>
  <c r="T41" i="2"/>
  <c r="S41" i="2"/>
  <c r="R41" i="2"/>
  <c r="AC40" i="2"/>
  <c r="AB40" i="2"/>
  <c r="AA40" i="2"/>
  <c r="Z40" i="2"/>
  <c r="Y40" i="2"/>
  <c r="X40" i="2"/>
  <c r="W40" i="2"/>
  <c r="V40" i="2"/>
  <c r="U40" i="2"/>
  <c r="T40" i="2"/>
  <c r="S40" i="2"/>
  <c r="R40" i="2"/>
  <c r="AC39" i="2"/>
  <c r="AB39" i="2"/>
  <c r="AA39" i="2"/>
  <c r="Z39" i="2"/>
  <c r="Y39" i="2"/>
  <c r="X39" i="2"/>
  <c r="W39" i="2"/>
  <c r="V39" i="2"/>
  <c r="U39" i="2"/>
  <c r="T39" i="2"/>
  <c r="S39" i="2"/>
  <c r="R39" i="2"/>
  <c r="AC38" i="2"/>
  <c r="AB38" i="2"/>
  <c r="AA38" i="2"/>
  <c r="Z38" i="2"/>
  <c r="Y38" i="2"/>
  <c r="X38" i="2"/>
  <c r="W38" i="2"/>
  <c r="V38" i="2"/>
  <c r="U38" i="2"/>
  <c r="T38" i="2"/>
  <c r="S38" i="2"/>
  <c r="R38" i="2"/>
  <c r="AC37" i="2"/>
  <c r="AB37" i="2"/>
  <c r="AA37" i="2"/>
  <c r="Z37" i="2"/>
  <c r="AO37" i="2" s="1"/>
  <c r="Y37" i="2"/>
  <c r="X37" i="2"/>
  <c r="W37" i="2"/>
  <c r="V37" i="2"/>
  <c r="U37" i="2"/>
  <c r="T37" i="2"/>
  <c r="S37" i="2"/>
  <c r="R37" i="2"/>
  <c r="AG37" i="2" s="1"/>
  <c r="AC33" i="2"/>
  <c r="AB33" i="2"/>
  <c r="AA33" i="2"/>
  <c r="Z33" i="2"/>
  <c r="Y33" i="2"/>
  <c r="X33" i="2"/>
  <c r="W33" i="2"/>
  <c r="V33" i="2"/>
  <c r="U33" i="2"/>
  <c r="T33" i="2"/>
  <c r="S33" i="2"/>
  <c r="R33" i="2"/>
  <c r="AC32" i="2"/>
  <c r="AB32" i="2"/>
  <c r="AA32" i="2"/>
  <c r="Z32" i="2"/>
  <c r="Y32" i="2"/>
  <c r="X32" i="2"/>
  <c r="W32" i="2"/>
  <c r="V32" i="2"/>
  <c r="U32" i="2"/>
  <c r="T32" i="2"/>
  <c r="S32" i="2"/>
  <c r="R32" i="2"/>
  <c r="AC31" i="2"/>
  <c r="AB31" i="2"/>
  <c r="AA31" i="2"/>
  <c r="Z31" i="2"/>
  <c r="Y31" i="2"/>
  <c r="X31" i="2"/>
  <c r="W31" i="2"/>
  <c r="V31" i="2"/>
  <c r="U31" i="2"/>
  <c r="T31" i="2"/>
  <c r="S31" i="2"/>
  <c r="R31" i="2"/>
  <c r="AC30" i="2"/>
  <c r="AB30" i="2"/>
  <c r="AA30" i="2"/>
  <c r="Z30" i="2"/>
  <c r="Y30" i="2"/>
  <c r="X30" i="2"/>
  <c r="W30" i="2"/>
  <c r="V30" i="2"/>
  <c r="U30" i="2"/>
  <c r="T30" i="2"/>
  <c r="S30" i="2"/>
  <c r="R30" i="2"/>
  <c r="AC29" i="2"/>
  <c r="AB29" i="2"/>
  <c r="AA29" i="2"/>
  <c r="Z29" i="2"/>
  <c r="Y29" i="2"/>
  <c r="X29" i="2"/>
  <c r="W29" i="2"/>
  <c r="V29" i="2"/>
  <c r="U29" i="2"/>
  <c r="T29" i="2"/>
  <c r="S29" i="2"/>
  <c r="R29" i="2"/>
  <c r="AC28" i="2"/>
  <c r="AB28" i="2"/>
  <c r="AA28" i="2"/>
  <c r="Z28" i="2"/>
  <c r="Y28" i="2"/>
  <c r="X28" i="2"/>
  <c r="W28" i="2"/>
  <c r="V28" i="2"/>
  <c r="U28" i="2"/>
  <c r="T28" i="2"/>
  <c r="S28" i="2"/>
  <c r="R28" i="2"/>
  <c r="AC27" i="2"/>
  <c r="AB27" i="2"/>
  <c r="AA27" i="2"/>
  <c r="Z27" i="2"/>
  <c r="Y27" i="2"/>
  <c r="X27" i="2"/>
  <c r="W27" i="2"/>
  <c r="V27" i="2"/>
  <c r="U27" i="2"/>
  <c r="T27" i="2"/>
  <c r="S27" i="2"/>
  <c r="R27" i="2"/>
  <c r="AC26" i="2"/>
  <c r="AB26" i="2"/>
  <c r="AA26" i="2"/>
  <c r="Z26" i="2"/>
  <c r="AO26" i="2" s="1"/>
  <c r="Y26" i="2"/>
  <c r="X26" i="2"/>
  <c r="W26" i="2"/>
  <c r="V26" i="2"/>
  <c r="U26" i="2"/>
  <c r="T26" i="2"/>
  <c r="S26" i="2"/>
  <c r="R26" i="2"/>
  <c r="AG26" i="2" s="1"/>
  <c r="AC22" i="2"/>
  <c r="AB22" i="2"/>
  <c r="AA22" i="2"/>
  <c r="Z22" i="2"/>
  <c r="Y22" i="2"/>
  <c r="X22" i="2"/>
  <c r="W22" i="2"/>
  <c r="V22" i="2"/>
  <c r="U22" i="2"/>
  <c r="T22" i="2"/>
  <c r="S22" i="2"/>
  <c r="R22" i="2"/>
  <c r="AC21" i="2"/>
  <c r="AB21" i="2"/>
  <c r="AA21" i="2"/>
  <c r="Z21" i="2"/>
  <c r="Y21" i="2"/>
  <c r="X21" i="2"/>
  <c r="W21" i="2"/>
  <c r="V21" i="2"/>
  <c r="U21" i="2"/>
  <c r="T21" i="2"/>
  <c r="S21" i="2"/>
  <c r="R21" i="2"/>
  <c r="AC20" i="2"/>
  <c r="AB20" i="2"/>
  <c r="AA20" i="2"/>
  <c r="Z20" i="2"/>
  <c r="Y20" i="2"/>
  <c r="X20" i="2"/>
  <c r="W20" i="2"/>
  <c r="V20" i="2"/>
  <c r="U20" i="2"/>
  <c r="T20" i="2"/>
  <c r="S20" i="2"/>
  <c r="R20" i="2"/>
  <c r="AC19" i="2"/>
  <c r="AB19" i="2"/>
  <c r="AA19" i="2"/>
  <c r="Z19" i="2"/>
  <c r="Y19" i="2"/>
  <c r="X19" i="2"/>
  <c r="W19" i="2"/>
  <c r="V19" i="2"/>
  <c r="U19" i="2"/>
  <c r="T19" i="2"/>
  <c r="S19" i="2"/>
  <c r="R19" i="2"/>
  <c r="AC18" i="2"/>
  <c r="AB18" i="2"/>
  <c r="AA18" i="2"/>
  <c r="Z18" i="2"/>
  <c r="Y18" i="2"/>
  <c r="X18" i="2"/>
  <c r="W18" i="2"/>
  <c r="V18" i="2"/>
  <c r="U18" i="2"/>
  <c r="T18" i="2"/>
  <c r="S18" i="2"/>
  <c r="R18" i="2"/>
  <c r="AC17" i="2"/>
  <c r="AB17" i="2"/>
  <c r="AA17" i="2"/>
  <c r="Z17" i="2"/>
  <c r="Y17" i="2"/>
  <c r="X17" i="2"/>
  <c r="W17" i="2"/>
  <c r="V17" i="2"/>
  <c r="U17" i="2"/>
  <c r="T17" i="2"/>
  <c r="S17" i="2"/>
  <c r="R17" i="2"/>
  <c r="AC16" i="2"/>
  <c r="AB16" i="2"/>
  <c r="AA16" i="2"/>
  <c r="Z16" i="2"/>
  <c r="Y16" i="2"/>
  <c r="X16" i="2"/>
  <c r="W16" i="2"/>
  <c r="V16" i="2"/>
  <c r="U16" i="2"/>
  <c r="T16" i="2"/>
  <c r="S16" i="2"/>
  <c r="R16" i="2"/>
  <c r="AC15" i="2"/>
  <c r="AB15" i="2"/>
  <c r="AA15" i="2"/>
  <c r="Z15" i="2"/>
  <c r="AO15" i="2" s="1"/>
  <c r="Y15" i="2"/>
  <c r="X15" i="2"/>
  <c r="W15" i="2"/>
  <c r="V15" i="2"/>
  <c r="U15" i="2"/>
  <c r="T15" i="2"/>
  <c r="S15" i="2"/>
  <c r="R15" i="2"/>
  <c r="AC88" i="1"/>
  <c r="AB88" i="1"/>
  <c r="AA88" i="1"/>
  <c r="Z88" i="1"/>
  <c r="Y88" i="1"/>
  <c r="X88" i="1"/>
  <c r="W88" i="1"/>
  <c r="V88" i="1"/>
  <c r="U88" i="1"/>
  <c r="T88" i="1"/>
  <c r="S88" i="1"/>
  <c r="R88" i="1"/>
  <c r="AC87" i="1"/>
  <c r="AB87" i="1"/>
  <c r="AA87" i="1"/>
  <c r="Z87" i="1"/>
  <c r="Y87" i="1"/>
  <c r="X87" i="1"/>
  <c r="W87" i="1"/>
  <c r="V87" i="1"/>
  <c r="U87" i="1"/>
  <c r="T87" i="1"/>
  <c r="S87" i="1"/>
  <c r="R87" i="1"/>
  <c r="AC86" i="1"/>
  <c r="AB86" i="1"/>
  <c r="AA86" i="1"/>
  <c r="Z86" i="1"/>
  <c r="Y86" i="1"/>
  <c r="X86" i="1"/>
  <c r="W86" i="1"/>
  <c r="V86" i="1"/>
  <c r="U86" i="1"/>
  <c r="T86" i="1"/>
  <c r="S86" i="1"/>
  <c r="R86" i="1"/>
  <c r="AC85" i="1"/>
  <c r="AB85" i="1"/>
  <c r="AA85" i="1"/>
  <c r="Z85" i="1"/>
  <c r="Y85" i="1"/>
  <c r="X85" i="1"/>
  <c r="W85" i="1"/>
  <c r="V85" i="1"/>
  <c r="U85" i="1"/>
  <c r="T85" i="1"/>
  <c r="S85" i="1"/>
  <c r="R85" i="1"/>
  <c r="AC84" i="1"/>
  <c r="AB84" i="1"/>
  <c r="AA84" i="1"/>
  <c r="Z84" i="1"/>
  <c r="Y84" i="1"/>
  <c r="X84" i="1"/>
  <c r="W84" i="1"/>
  <c r="V84" i="1"/>
  <c r="U84" i="1"/>
  <c r="T84" i="1"/>
  <c r="S84" i="1"/>
  <c r="R84" i="1"/>
  <c r="AC83" i="1"/>
  <c r="AB83" i="1"/>
  <c r="AA83" i="1"/>
  <c r="Z83" i="1"/>
  <c r="Y83" i="1"/>
  <c r="X83" i="1"/>
  <c r="W83" i="1"/>
  <c r="V83" i="1"/>
  <c r="U83" i="1"/>
  <c r="T83" i="1"/>
  <c r="S83" i="1"/>
  <c r="R83" i="1"/>
  <c r="AC82" i="1"/>
  <c r="AB82" i="1"/>
  <c r="AA82" i="1"/>
  <c r="Z82" i="1"/>
  <c r="Y82" i="1"/>
  <c r="X82" i="1"/>
  <c r="W82" i="1"/>
  <c r="V82" i="1"/>
  <c r="U82" i="1"/>
  <c r="T82" i="1"/>
  <c r="S82" i="1"/>
  <c r="R82" i="1"/>
  <c r="AC81" i="1"/>
  <c r="AB81" i="1"/>
  <c r="AA81" i="1"/>
  <c r="Z81" i="1"/>
  <c r="Y81" i="1"/>
  <c r="X81" i="1"/>
  <c r="W81" i="1"/>
  <c r="V81" i="1"/>
  <c r="U81" i="1"/>
  <c r="T81" i="1"/>
  <c r="S81" i="1"/>
  <c r="R81" i="1"/>
  <c r="AC77" i="1"/>
  <c r="AB77" i="1"/>
  <c r="AA77" i="1"/>
  <c r="Z77" i="1"/>
  <c r="Y77" i="1"/>
  <c r="X77" i="1"/>
  <c r="W77" i="1"/>
  <c r="V77" i="1"/>
  <c r="U77" i="1"/>
  <c r="T77" i="1"/>
  <c r="S77" i="1"/>
  <c r="R77" i="1"/>
  <c r="AC76" i="1"/>
  <c r="AB76" i="1"/>
  <c r="AA76" i="1"/>
  <c r="Z76" i="1"/>
  <c r="Y76" i="1"/>
  <c r="X76" i="1"/>
  <c r="W76" i="1"/>
  <c r="V76" i="1"/>
  <c r="U76" i="1"/>
  <c r="T76" i="1"/>
  <c r="S76" i="1"/>
  <c r="R76" i="1"/>
  <c r="AC75" i="1"/>
  <c r="AB75" i="1"/>
  <c r="AA75" i="1"/>
  <c r="Z75" i="1"/>
  <c r="Y75" i="1"/>
  <c r="X75" i="1"/>
  <c r="W75" i="1"/>
  <c r="V75" i="1"/>
  <c r="U75" i="1"/>
  <c r="T75" i="1"/>
  <c r="S75" i="1"/>
  <c r="R75" i="1"/>
  <c r="AC74" i="1"/>
  <c r="AB74" i="1"/>
  <c r="AA74" i="1"/>
  <c r="Z74" i="1"/>
  <c r="Y74" i="1"/>
  <c r="X74" i="1"/>
  <c r="W74" i="1"/>
  <c r="V74" i="1"/>
  <c r="U74" i="1"/>
  <c r="T74" i="1"/>
  <c r="S74" i="1"/>
  <c r="R74" i="1"/>
  <c r="AC73" i="1"/>
  <c r="AB73" i="1"/>
  <c r="AA73" i="1"/>
  <c r="Z73" i="1"/>
  <c r="Y73" i="1"/>
  <c r="X73" i="1"/>
  <c r="W73" i="1"/>
  <c r="V73" i="1"/>
  <c r="U73" i="1"/>
  <c r="T73" i="1"/>
  <c r="S73" i="1"/>
  <c r="R73" i="1"/>
  <c r="AC72" i="1"/>
  <c r="AB72" i="1"/>
  <c r="AA72" i="1"/>
  <c r="Z72" i="1"/>
  <c r="Y72" i="1"/>
  <c r="X72" i="1"/>
  <c r="W72" i="1"/>
  <c r="V72" i="1"/>
  <c r="U72" i="1"/>
  <c r="T72" i="1"/>
  <c r="S72" i="1"/>
  <c r="R72" i="1"/>
  <c r="AC71" i="1"/>
  <c r="AB71" i="1"/>
  <c r="AA71" i="1"/>
  <c r="Z71" i="1"/>
  <c r="Y71" i="1"/>
  <c r="X71" i="1"/>
  <c r="W71" i="1"/>
  <c r="V71" i="1"/>
  <c r="U71" i="1"/>
  <c r="T71" i="1"/>
  <c r="S71" i="1"/>
  <c r="R71" i="1"/>
  <c r="AC70" i="1"/>
  <c r="AB70" i="1"/>
  <c r="AA70" i="1"/>
  <c r="Z70" i="1"/>
  <c r="Y70" i="1"/>
  <c r="X70" i="1"/>
  <c r="W70" i="1"/>
  <c r="V70" i="1"/>
  <c r="U70" i="1"/>
  <c r="T70" i="1"/>
  <c r="S70" i="1"/>
  <c r="R70" i="1"/>
  <c r="AC66" i="1"/>
  <c r="AB66" i="1"/>
  <c r="AA66" i="1"/>
  <c r="Z66" i="1"/>
  <c r="Y66" i="1"/>
  <c r="X66" i="1"/>
  <c r="W66" i="1"/>
  <c r="V66" i="1"/>
  <c r="U66" i="1"/>
  <c r="T66" i="1"/>
  <c r="S66" i="1"/>
  <c r="R66" i="1"/>
  <c r="AC65" i="1"/>
  <c r="AB65" i="1"/>
  <c r="AA65" i="1"/>
  <c r="Z65" i="1"/>
  <c r="Y65" i="1"/>
  <c r="X65" i="1"/>
  <c r="W65" i="1"/>
  <c r="V65" i="1"/>
  <c r="U65" i="1"/>
  <c r="T65" i="1"/>
  <c r="S65" i="1"/>
  <c r="R65" i="1"/>
  <c r="AC64" i="1"/>
  <c r="AB64" i="1"/>
  <c r="AA64" i="1"/>
  <c r="Z64" i="1"/>
  <c r="Y64" i="1"/>
  <c r="X64" i="1"/>
  <c r="W64" i="1"/>
  <c r="V64" i="1"/>
  <c r="U64" i="1"/>
  <c r="T64" i="1"/>
  <c r="S64" i="1"/>
  <c r="R64" i="1"/>
  <c r="AC63" i="1"/>
  <c r="AB63" i="1"/>
  <c r="AA63" i="1"/>
  <c r="Z63" i="1"/>
  <c r="Y63" i="1"/>
  <c r="X63" i="1"/>
  <c r="W63" i="1"/>
  <c r="V63" i="1"/>
  <c r="U63" i="1"/>
  <c r="T63" i="1"/>
  <c r="S63" i="1"/>
  <c r="R63" i="1"/>
  <c r="AC62" i="1"/>
  <c r="AB62" i="1"/>
  <c r="AA62" i="1"/>
  <c r="Z62" i="1"/>
  <c r="Y62" i="1"/>
  <c r="X62" i="1"/>
  <c r="W62" i="1"/>
  <c r="V62" i="1"/>
  <c r="U62" i="1"/>
  <c r="T62" i="1"/>
  <c r="S62" i="1"/>
  <c r="R62" i="1"/>
  <c r="AC61" i="1"/>
  <c r="AB61" i="1"/>
  <c r="AA61" i="1"/>
  <c r="Z61" i="1"/>
  <c r="Y61" i="1"/>
  <c r="X61" i="1"/>
  <c r="W61" i="1"/>
  <c r="V61" i="1"/>
  <c r="U61" i="1"/>
  <c r="T61" i="1"/>
  <c r="S61" i="1"/>
  <c r="R61" i="1"/>
  <c r="AC60" i="1"/>
  <c r="AB60" i="1"/>
  <c r="AA60" i="1"/>
  <c r="Z60" i="1"/>
  <c r="Y60" i="1"/>
  <c r="X60" i="1"/>
  <c r="W60" i="1"/>
  <c r="V60" i="1"/>
  <c r="U60" i="1"/>
  <c r="T60" i="1"/>
  <c r="S60" i="1"/>
  <c r="R60" i="1"/>
  <c r="AC59" i="1"/>
  <c r="AB59" i="1"/>
  <c r="AA59" i="1"/>
  <c r="Z59" i="1"/>
  <c r="Y59" i="1"/>
  <c r="X59" i="1"/>
  <c r="W59" i="1"/>
  <c r="V59" i="1"/>
  <c r="U59" i="1"/>
  <c r="T59" i="1"/>
  <c r="S59" i="1"/>
  <c r="R59" i="1"/>
  <c r="AC55" i="1"/>
  <c r="AB55" i="1"/>
  <c r="AA55" i="1"/>
  <c r="Z55" i="1"/>
  <c r="Y55" i="1"/>
  <c r="X55" i="1"/>
  <c r="W55" i="1"/>
  <c r="V55" i="1"/>
  <c r="U55" i="1"/>
  <c r="T55" i="1"/>
  <c r="S55" i="1"/>
  <c r="R55" i="1"/>
  <c r="AC54" i="1"/>
  <c r="AB54" i="1"/>
  <c r="AA54" i="1"/>
  <c r="Z54" i="1"/>
  <c r="Y54" i="1"/>
  <c r="X54" i="1"/>
  <c r="W54" i="1"/>
  <c r="V54" i="1"/>
  <c r="U54" i="1"/>
  <c r="T54" i="1"/>
  <c r="S54" i="1"/>
  <c r="R54" i="1"/>
  <c r="AC53" i="1"/>
  <c r="AB53" i="1"/>
  <c r="AA53" i="1"/>
  <c r="Z53" i="1"/>
  <c r="Y53" i="1"/>
  <c r="X53" i="1"/>
  <c r="W53" i="1"/>
  <c r="V53" i="1"/>
  <c r="U53" i="1"/>
  <c r="T53" i="1"/>
  <c r="S53" i="1"/>
  <c r="R53" i="1"/>
  <c r="AC52" i="1"/>
  <c r="AB52" i="1"/>
  <c r="AA52" i="1"/>
  <c r="Z52" i="1"/>
  <c r="Y52" i="1"/>
  <c r="X52" i="1"/>
  <c r="W52" i="1"/>
  <c r="V52" i="1"/>
  <c r="U52" i="1"/>
  <c r="T52" i="1"/>
  <c r="S52" i="1"/>
  <c r="R52" i="1"/>
  <c r="AC51" i="1"/>
  <c r="AB51" i="1"/>
  <c r="AA51" i="1"/>
  <c r="Z51" i="1"/>
  <c r="Y51" i="1"/>
  <c r="X51" i="1"/>
  <c r="W51" i="1"/>
  <c r="V51" i="1"/>
  <c r="U51" i="1"/>
  <c r="T51" i="1"/>
  <c r="S51" i="1"/>
  <c r="R51" i="1"/>
  <c r="AC50" i="1"/>
  <c r="AB50" i="1"/>
  <c r="AA50" i="1"/>
  <c r="Z50" i="1"/>
  <c r="Y50" i="1"/>
  <c r="X50" i="1"/>
  <c r="W50" i="1"/>
  <c r="V50" i="1"/>
  <c r="U50" i="1"/>
  <c r="T50" i="1"/>
  <c r="S50" i="1"/>
  <c r="R50" i="1"/>
  <c r="AC49" i="1"/>
  <c r="AB49" i="1"/>
  <c r="AA49" i="1"/>
  <c r="Z49" i="1"/>
  <c r="Y49" i="1"/>
  <c r="X49" i="1"/>
  <c r="W49" i="1"/>
  <c r="V49" i="1"/>
  <c r="U49" i="1"/>
  <c r="T49" i="1"/>
  <c r="S49" i="1"/>
  <c r="R49" i="1"/>
  <c r="AC48" i="1"/>
  <c r="AB48" i="1"/>
  <c r="AA48" i="1"/>
  <c r="Z48" i="1"/>
  <c r="Y48" i="1"/>
  <c r="X48" i="1"/>
  <c r="W48" i="1"/>
  <c r="V48" i="1"/>
  <c r="U48" i="1"/>
  <c r="T48" i="1"/>
  <c r="S48" i="1"/>
  <c r="R48" i="1"/>
  <c r="AG48" i="1" s="1"/>
  <c r="AC44" i="1"/>
  <c r="AB44" i="1"/>
  <c r="AA44" i="1"/>
  <c r="Z44" i="1"/>
  <c r="Y44" i="1"/>
  <c r="X44" i="1"/>
  <c r="W44" i="1"/>
  <c r="V44" i="1"/>
  <c r="U44" i="1"/>
  <c r="T44" i="1"/>
  <c r="S44" i="1"/>
  <c r="R44" i="1"/>
  <c r="AC43" i="1"/>
  <c r="AB43" i="1"/>
  <c r="AA43" i="1"/>
  <c r="Z43" i="1"/>
  <c r="Y43" i="1"/>
  <c r="X43" i="1"/>
  <c r="W43" i="1"/>
  <c r="V43" i="1"/>
  <c r="U43" i="1"/>
  <c r="T43" i="1"/>
  <c r="S43" i="1"/>
  <c r="R43" i="1"/>
  <c r="AC42" i="1"/>
  <c r="AB42" i="1"/>
  <c r="AA42" i="1"/>
  <c r="Z42" i="1"/>
  <c r="Y42" i="1"/>
  <c r="X42" i="1"/>
  <c r="W42" i="1"/>
  <c r="V42" i="1"/>
  <c r="U42" i="1"/>
  <c r="T42" i="1"/>
  <c r="S42" i="1"/>
  <c r="R42" i="1"/>
  <c r="AC41" i="1"/>
  <c r="AB41" i="1"/>
  <c r="AA41" i="1"/>
  <c r="Z41" i="1"/>
  <c r="Y41" i="1"/>
  <c r="X41" i="1"/>
  <c r="W41" i="1"/>
  <c r="V41" i="1"/>
  <c r="U41" i="1"/>
  <c r="T41" i="1"/>
  <c r="S41" i="1"/>
  <c r="R41" i="1"/>
  <c r="AC40" i="1"/>
  <c r="AB40" i="1"/>
  <c r="AA40" i="1"/>
  <c r="Z40" i="1"/>
  <c r="Y40" i="1"/>
  <c r="X40" i="1"/>
  <c r="W40" i="1"/>
  <c r="V40" i="1"/>
  <c r="U40" i="1"/>
  <c r="T40" i="1"/>
  <c r="S40" i="1"/>
  <c r="R40" i="1"/>
  <c r="AC39" i="1"/>
  <c r="AB39" i="1"/>
  <c r="AA39" i="1"/>
  <c r="Z39" i="1"/>
  <c r="Y39" i="1"/>
  <c r="X39" i="1"/>
  <c r="W39" i="1"/>
  <c r="V39" i="1"/>
  <c r="U39" i="1"/>
  <c r="T39" i="1"/>
  <c r="S39" i="1"/>
  <c r="R39" i="1"/>
  <c r="AC38" i="1"/>
  <c r="AB38" i="1"/>
  <c r="AA38" i="1"/>
  <c r="Z38" i="1"/>
  <c r="Y38" i="1"/>
  <c r="X38" i="1"/>
  <c r="W38" i="1"/>
  <c r="V38" i="1"/>
  <c r="U38" i="1"/>
  <c r="T38" i="1"/>
  <c r="S38" i="1"/>
  <c r="R38" i="1"/>
  <c r="AC37" i="1"/>
  <c r="AB37" i="1"/>
  <c r="AA37" i="1"/>
  <c r="Z37" i="1"/>
  <c r="Y37" i="1"/>
  <c r="X37" i="1"/>
  <c r="W37" i="1"/>
  <c r="V37" i="1"/>
  <c r="AK37" i="1" s="1"/>
  <c r="U37" i="1"/>
  <c r="T37" i="1"/>
  <c r="S37" i="1"/>
  <c r="R37" i="1"/>
  <c r="AC33" i="1"/>
  <c r="AB33" i="1"/>
  <c r="AA33" i="1"/>
  <c r="Z33" i="1"/>
  <c r="Y33" i="1"/>
  <c r="X33" i="1"/>
  <c r="W33" i="1"/>
  <c r="V33" i="1"/>
  <c r="U33" i="1"/>
  <c r="T33" i="1"/>
  <c r="S33" i="1"/>
  <c r="R33" i="1"/>
  <c r="AC32" i="1"/>
  <c r="AB32" i="1"/>
  <c r="AA32" i="1"/>
  <c r="Z32" i="1"/>
  <c r="Y32" i="1"/>
  <c r="X32" i="1"/>
  <c r="W32" i="1"/>
  <c r="V32" i="1"/>
  <c r="U32" i="1"/>
  <c r="T32" i="1"/>
  <c r="S32" i="1"/>
  <c r="R32" i="1"/>
  <c r="AC31" i="1"/>
  <c r="AB31" i="1"/>
  <c r="AA31" i="1"/>
  <c r="Z31" i="1"/>
  <c r="Y31" i="1"/>
  <c r="X31" i="1"/>
  <c r="W31" i="1"/>
  <c r="V31" i="1"/>
  <c r="U31" i="1"/>
  <c r="T31" i="1"/>
  <c r="S31" i="1"/>
  <c r="R31" i="1"/>
  <c r="AC30" i="1"/>
  <c r="AB30" i="1"/>
  <c r="AA30" i="1"/>
  <c r="Z30" i="1"/>
  <c r="Y30" i="1"/>
  <c r="X30" i="1"/>
  <c r="W30" i="1"/>
  <c r="V30" i="1"/>
  <c r="U30" i="1"/>
  <c r="T30" i="1"/>
  <c r="S30" i="1"/>
  <c r="R30" i="1"/>
  <c r="AC29" i="1"/>
  <c r="AB29" i="1"/>
  <c r="AA29" i="1"/>
  <c r="Z29" i="1"/>
  <c r="Y29" i="1"/>
  <c r="X29" i="1"/>
  <c r="W29" i="1"/>
  <c r="V29" i="1"/>
  <c r="U29" i="1"/>
  <c r="T29" i="1"/>
  <c r="S29" i="1"/>
  <c r="R29" i="1"/>
  <c r="AC28" i="1"/>
  <c r="AB28" i="1"/>
  <c r="AA28" i="1"/>
  <c r="Z28" i="1"/>
  <c r="Y28" i="1"/>
  <c r="X28" i="1"/>
  <c r="W28" i="1"/>
  <c r="V28" i="1"/>
  <c r="U28" i="1"/>
  <c r="T28" i="1"/>
  <c r="S28" i="1"/>
  <c r="R28" i="1"/>
  <c r="AC27" i="1"/>
  <c r="AB27" i="1"/>
  <c r="AA27" i="1"/>
  <c r="Z27" i="1"/>
  <c r="Y27" i="1"/>
  <c r="X27" i="1"/>
  <c r="W27" i="1"/>
  <c r="V27" i="1"/>
  <c r="U27" i="1"/>
  <c r="T27" i="1"/>
  <c r="S27" i="1"/>
  <c r="R27" i="1"/>
  <c r="AC26" i="1"/>
  <c r="AB26" i="1"/>
  <c r="AA26" i="1"/>
  <c r="Z26" i="1"/>
  <c r="AO26" i="1" s="1"/>
  <c r="Y26" i="1"/>
  <c r="X26" i="1"/>
  <c r="W26" i="1"/>
  <c r="V26" i="1"/>
  <c r="U26" i="1"/>
  <c r="T26" i="1"/>
  <c r="S26" i="1"/>
  <c r="R26" i="1"/>
  <c r="AC22" i="1"/>
  <c r="AB22" i="1"/>
  <c r="AA22" i="1"/>
  <c r="Z22" i="1"/>
  <c r="Y22" i="1"/>
  <c r="X22" i="1"/>
  <c r="W22" i="1"/>
  <c r="V22" i="1"/>
  <c r="U22" i="1"/>
  <c r="T22" i="1"/>
  <c r="S22" i="1"/>
  <c r="R22" i="1"/>
  <c r="AC21" i="1"/>
  <c r="AB21" i="1"/>
  <c r="AA21" i="1"/>
  <c r="Z21" i="1"/>
  <c r="Y21" i="1"/>
  <c r="X21" i="1"/>
  <c r="W21" i="1"/>
  <c r="V21" i="1"/>
  <c r="U21" i="1"/>
  <c r="T21" i="1"/>
  <c r="S21" i="1"/>
  <c r="R21" i="1"/>
  <c r="AC20" i="1"/>
  <c r="AB20" i="1"/>
  <c r="AA20" i="1"/>
  <c r="Z20" i="1"/>
  <c r="Y20" i="1"/>
  <c r="X20" i="1"/>
  <c r="W20" i="1"/>
  <c r="V20" i="1"/>
  <c r="U20" i="1"/>
  <c r="T20" i="1"/>
  <c r="S20" i="1"/>
  <c r="R20" i="1"/>
  <c r="AC19" i="1"/>
  <c r="AB19" i="1"/>
  <c r="AA19" i="1"/>
  <c r="Z19" i="1"/>
  <c r="Y19" i="1"/>
  <c r="X19" i="1"/>
  <c r="W19" i="1"/>
  <c r="V19" i="1"/>
  <c r="U19" i="1"/>
  <c r="T19" i="1"/>
  <c r="S19" i="1"/>
  <c r="R19" i="1"/>
  <c r="AC18" i="1"/>
  <c r="AB18" i="1"/>
  <c r="AA18" i="1"/>
  <c r="Z18" i="1"/>
  <c r="Y18" i="1"/>
  <c r="X18" i="1"/>
  <c r="W18" i="1"/>
  <c r="V18" i="1"/>
  <c r="U18" i="1"/>
  <c r="T18" i="1"/>
  <c r="S18" i="1"/>
  <c r="R18" i="1"/>
  <c r="AC17" i="1"/>
  <c r="AB17" i="1"/>
  <c r="AA17" i="1"/>
  <c r="Z17" i="1"/>
  <c r="Y17" i="1"/>
  <c r="X17" i="1"/>
  <c r="W17" i="1"/>
  <c r="V17" i="1"/>
  <c r="U17" i="1"/>
  <c r="T17" i="1"/>
  <c r="S17" i="1"/>
  <c r="R17" i="1"/>
  <c r="AC16" i="1"/>
  <c r="AB16" i="1"/>
  <c r="AA16" i="1"/>
  <c r="Z16" i="1"/>
  <c r="Y16" i="1"/>
  <c r="X16" i="1"/>
  <c r="W16" i="1"/>
  <c r="V16" i="1"/>
  <c r="U16" i="1"/>
  <c r="T16" i="1"/>
  <c r="S16" i="1"/>
  <c r="R16" i="1"/>
  <c r="AC15" i="1"/>
  <c r="AB15" i="1"/>
  <c r="AA15" i="1"/>
  <c r="Z15" i="1"/>
  <c r="Y15" i="1"/>
  <c r="X15" i="1"/>
  <c r="W15" i="1"/>
  <c r="V15" i="1"/>
  <c r="U15" i="1"/>
  <c r="T15" i="1"/>
  <c r="AP37" i="4" l="1"/>
  <c r="AM49" i="2"/>
  <c r="AR15" i="3"/>
  <c r="AK29" i="3"/>
  <c r="AJ21" i="2"/>
  <c r="AJ52" i="2"/>
  <c r="AK59" i="3"/>
  <c r="AJ17" i="3"/>
  <c r="AR17" i="3"/>
  <c r="AH26" i="4"/>
  <c r="AJ27" i="4"/>
  <c r="AR27" i="4"/>
  <c r="AL18" i="4"/>
  <c r="AQ26" i="4"/>
  <c r="AQ37" i="2"/>
  <c r="AH19" i="2"/>
  <c r="AP19" i="2"/>
  <c r="AL20" i="2"/>
  <c r="AJ44" i="1"/>
  <c r="AR44" i="1"/>
  <c r="AM48" i="2"/>
  <c r="AO51" i="3"/>
  <c r="AQ37" i="4"/>
  <c r="AQ27" i="4"/>
  <c r="AG29" i="4"/>
  <c r="I83" i="11"/>
  <c r="F69" i="11"/>
  <c r="F71" i="11"/>
  <c r="M72" i="11"/>
  <c r="B73" i="11"/>
  <c r="J73" i="11"/>
  <c r="G68" i="11"/>
  <c r="G72" i="11"/>
  <c r="H68" i="11"/>
  <c r="L69" i="11"/>
  <c r="AP61" i="4"/>
  <c r="AQ39" i="4"/>
  <c r="AQ59" i="4"/>
  <c r="AM60" i="4"/>
  <c r="AM62" i="4"/>
  <c r="AJ59" i="4"/>
  <c r="AR59" i="4"/>
  <c r="AJ61" i="4"/>
  <c r="AR61" i="4"/>
  <c r="AJ63" i="4"/>
  <c r="AO60" i="4"/>
  <c r="AJ26" i="4"/>
  <c r="AR26" i="4"/>
  <c r="AL43" i="4"/>
  <c r="AL52" i="4"/>
  <c r="AL59" i="4"/>
  <c r="AR31" i="4"/>
  <c r="AH26" i="3"/>
  <c r="AP26" i="3"/>
  <c r="AL48" i="3"/>
  <c r="AM28" i="3"/>
  <c r="AI38" i="3"/>
  <c r="AO30" i="3"/>
  <c r="AG52" i="3"/>
  <c r="AO52" i="3"/>
  <c r="AO54" i="3"/>
  <c r="AH43" i="3"/>
  <c r="AP43" i="3"/>
  <c r="AG21" i="3"/>
  <c r="AO21" i="3"/>
  <c r="AM26" i="3"/>
  <c r="AM31" i="3"/>
  <c r="AM21" i="2"/>
  <c r="AK55" i="2"/>
  <c r="AL33" i="2"/>
  <c r="AH37" i="2"/>
  <c r="AP39" i="2"/>
  <c r="AQ39" i="2"/>
  <c r="AM51" i="2"/>
  <c r="AN29" i="2"/>
  <c r="AN31" i="2"/>
  <c r="AR37" i="2"/>
  <c r="AQ15" i="2"/>
  <c r="AM16" i="2"/>
  <c r="AR15" i="2"/>
  <c r="AI42" i="2"/>
  <c r="I80" i="11"/>
  <c r="G86" i="11"/>
  <c r="M68" i="11"/>
  <c r="B69" i="11"/>
  <c r="F72" i="11"/>
  <c r="I73" i="11"/>
  <c r="E71" i="11"/>
  <c r="M71" i="11"/>
  <c r="E73" i="11"/>
  <c r="M73" i="11"/>
  <c r="E75" i="11"/>
  <c r="M75" i="11"/>
  <c r="I60" i="11"/>
  <c r="L59" i="11"/>
  <c r="AO17" i="4"/>
  <c r="AG19" i="4"/>
  <c r="AO19" i="4"/>
  <c r="AG21" i="4"/>
  <c r="AI38" i="4"/>
  <c r="AQ38" i="4"/>
  <c r="AI42" i="4"/>
  <c r="AQ42" i="4"/>
  <c r="AI44" i="4"/>
  <c r="AQ44" i="4"/>
  <c r="AQ60" i="4"/>
  <c r="AH17" i="4"/>
  <c r="AP17" i="4"/>
  <c r="AN48" i="4"/>
  <c r="AJ64" i="4"/>
  <c r="AR64" i="4"/>
  <c r="AH37" i="4"/>
  <c r="AK53" i="4"/>
  <c r="AG15" i="4"/>
  <c r="AP26" i="4"/>
  <c r="AR28" i="4"/>
  <c r="AJ30" i="4"/>
  <c r="AN38" i="4"/>
  <c r="AI22" i="4"/>
  <c r="AK27" i="4"/>
  <c r="AK50" i="4"/>
  <c r="AK52" i="4"/>
  <c r="AG60" i="4"/>
  <c r="AK61" i="4"/>
  <c r="AH64" i="3"/>
  <c r="AP64" i="3"/>
  <c r="AK31" i="3"/>
  <c r="AI60" i="3"/>
  <c r="AJ22" i="3"/>
  <c r="AL26" i="3"/>
  <c r="AN27" i="3"/>
  <c r="AP30" i="3"/>
  <c r="AN59" i="3"/>
  <c r="AK18" i="3"/>
  <c r="AH19" i="3"/>
  <c r="AP19" i="3"/>
  <c r="AN26" i="3"/>
  <c r="AJ37" i="3"/>
  <c r="AI39" i="3"/>
  <c r="AI41" i="3"/>
  <c r="AJ15" i="3"/>
  <c r="AO38" i="3"/>
  <c r="AJ39" i="3"/>
  <c r="AR41" i="3"/>
  <c r="AK21" i="3"/>
  <c r="AH33" i="3"/>
  <c r="AG40" i="3"/>
  <c r="AO40" i="3"/>
  <c r="AO49" i="3"/>
  <c r="AR59" i="3"/>
  <c r="AK22" i="2"/>
  <c r="AJ48" i="2"/>
  <c r="AK21" i="2"/>
  <c r="AN22" i="2"/>
  <c r="AL28" i="2"/>
  <c r="AK43" i="2"/>
  <c r="AK52" i="2"/>
  <c r="AJ16" i="2"/>
  <c r="AP22" i="2"/>
  <c r="AJ26" i="2"/>
  <c r="AN30" i="2"/>
  <c r="AI44" i="2"/>
  <c r="AI49" i="2"/>
  <c r="AQ49" i="2"/>
  <c r="AP18" i="2"/>
  <c r="AN19" i="2"/>
  <c r="AK42" i="2"/>
  <c r="AN43" i="2"/>
  <c r="AJ51" i="2"/>
  <c r="D85" i="11"/>
  <c r="E84" i="11"/>
  <c r="H82" i="11"/>
  <c r="H84" i="11"/>
  <c r="D80" i="11"/>
  <c r="L80" i="11"/>
  <c r="H81" i="11"/>
  <c r="B68" i="11"/>
  <c r="AR15" i="4"/>
  <c r="AP21" i="4"/>
  <c r="AM30" i="4"/>
  <c r="AL32" i="4"/>
  <c r="AO38" i="4"/>
  <c r="AN40" i="4"/>
  <c r="AI41" i="4"/>
  <c r="AQ41" i="4"/>
  <c r="AL42" i="4"/>
  <c r="AH55" i="4"/>
  <c r="AP55" i="4"/>
  <c r="AN50" i="4"/>
  <c r="AJ51" i="4"/>
  <c r="AR51" i="4"/>
  <c r="AM59" i="4"/>
  <c r="AH60" i="4"/>
  <c r="AP63" i="4"/>
  <c r="AK64" i="4"/>
  <c r="AK66" i="4"/>
  <c r="AM18" i="4"/>
  <c r="AM32" i="4"/>
  <c r="AI43" i="4"/>
  <c r="AQ43" i="4"/>
  <c r="AL44" i="4"/>
  <c r="AK51" i="4"/>
  <c r="AN54" i="4"/>
  <c r="AJ55" i="4"/>
  <c r="AR55" i="4"/>
  <c r="AN62" i="4"/>
  <c r="AQ63" i="4"/>
  <c r="AH65" i="4"/>
  <c r="AP65" i="4"/>
  <c r="AG16" i="4"/>
  <c r="AO16" i="4"/>
  <c r="AR21" i="4"/>
  <c r="AN27" i="4"/>
  <c r="AJ33" i="4"/>
  <c r="AN37" i="4"/>
  <c r="AL39" i="4"/>
  <c r="AL41" i="4"/>
  <c r="AN42" i="4"/>
  <c r="AK55" i="4"/>
  <c r="AJ60" i="4"/>
  <c r="AR60" i="4"/>
  <c r="AM61" i="4"/>
  <c r="AR63" i="4"/>
  <c r="AM64" i="4"/>
  <c r="AM66" i="4"/>
  <c r="AL28" i="4"/>
  <c r="AM15" i="4"/>
  <c r="AG18" i="4"/>
  <c r="AK19" i="4"/>
  <c r="AI21" i="4"/>
  <c r="AG27" i="4"/>
  <c r="AO27" i="4"/>
  <c r="AL31" i="4"/>
  <c r="AI40" i="4"/>
  <c r="AQ40" i="4"/>
  <c r="AN44" i="4"/>
  <c r="AP59" i="4"/>
  <c r="AK60" i="4"/>
  <c r="AP60" i="4"/>
  <c r="AP62" i="4"/>
  <c r="AK63" i="4"/>
  <c r="AL30" i="4"/>
  <c r="AM17" i="4"/>
  <c r="AG22" i="4"/>
  <c r="AM29" i="4"/>
  <c r="AM31" i="4"/>
  <c r="AL33" i="4"/>
  <c r="AN39" i="4"/>
  <c r="AN49" i="4"/>
  <c r="AN51" i="4"/>
  <c r="AI59" i="4"/>
  <c r="AL63" i="4"/>
  <c r="AK65" i="4"/>
  <c r="AI18" i="4"/>
  <c r="AQ18" i="4"/>
  <c r="AI20" i="4"/>
  <c r="AQ20" i="4"/>
  <c r="AM33" i="4"/>
  <c r="AL38" i="4"/>
  <c r="AL40" i="4"/>
  <c r="AN41" i="4"/>
  <c r="AN52" i="4"/>
  <c r="AN53" i="4"/>
  <c r="AN55" i="4"/>
  <c r="AH61" i="4"/>
  <c r="AR62" i="4"/>
  <c r="AM63" i="4"/>
  <c r="AH64" i="4"/>
  <c r="AP64" i="4"/>
  <c r="AH66" i="4"/>
  <c r="AP66" i="4"/>
  <c r="AP15" i="4"/>
  <c r="AG17" i="4"/>
  <c r="AQ22" i="4"/>
  <c r="AN43" i="4"/>
  <c r="AK54" i="4"/>
  <c r="AK62" i="4"/>
  <c r="AM65" i="4"/>
  <c r="AN15" i="3"/>
  <c r="AH18" i="3"/>
  <c r="AP18" i="3"/>
  <c r="AJ21" i="3"/>
  <c r="AR21" i="3"/>
  <c r="AJ27" i="3"/>
  <c r="AP29" i="3"/>
  <c r="AK32" i="3"/>
  <c r="AG33" i="3"/>
  <c r="AL44" i="3"/>
  <c r="AG42" i="3"/>
  <c r="AO42" i="3"/>
  <c r="AG63" i="3"/>
  <c r="AO63" i="3"/>
  <c r="AJ16" i="3"/>
  <c r="AR16" i="3"/>
  <c r="AG38" i="3"/>
  <c r="AJ40" i="3"/>
  <c r="AJ59" i="3"/>
  <c r="AH65" i="3"/>
  <c r="AP65" i="3"/>
  <c r="AH15" i="3"/>
  <c r="AK16" i="3"/>
  <c r="AG17" i="3"/>
  <c r="AO17" i="3"/>
  <c r="AJ18" i="3"/>
  <c r="AM19" i="3"/>
  <c r="AH22" i="3"/>
  <c r="AP22" i="3"/>
  <c r="AR40" i="3"/>
  <c r="AI44" i="3"/>
  <c r="AQ44" i="3"/>
  <c r="AO53" i="3"/>
  <c r="AG55" i="3"/>
  <c r="AO55" i="3"/>
  <c r="AI59" i="3"/>
  <c r="AN60" i="3"/>
  <c r="AI61" i="3"/>
  <c r="AM62" i="3"/>
  <c r="AI63" i="3"/>
  <c r="AM64" i="3"/>
  <c r="AI65" i="3"/>
  <c r="AQ65" i="3"/>
  <c r="AH17" i="3"/>
  <c r="AP17" i="3"/>
  <c r="AM21" i="3"/>
  <c r="AM27" i="3"/>
  <c r="AJ42" i="3"/>
  <c r="AR42" i="3"/>
  <c r="AJ44" i="3"/>
  <c r="AR44" i="3"/>
  <c r="AG60" i="3"/>
  <c r="AO60" i="3"/>
  <c r="AN62" i="3"/>
  <c r="AN64" i="3"/>
  <c r="AN66" i="3"/>
  <c r="AL20" i="3"/>
  <c r="AK20" i="3"/>
  <c r="AN20" i="3"/>
  <c r="AG43" i="3"/>
  <c r="AO43" i="3"/>
  <c r="AO50" i="3"/>
  <c r="AM59" i="3"/>
  <c r="AG64" i="3"/>
  <c r="AO64" i="3"/>
  <c r="AN16" i="3"/>
  <c r="AG16" i="3"/>
  <c r="AO16" i="3"/>
  <c r="AK17" i="3"/>
  <c r="AJ38" i="3"/>
  <c r="AJ41" i="3"/>
  <c r="AM61" i="3"/>
  <c r="AI62" i="3"/>
  <c r="AM63" i="3"/>
  <c r="AI64" i="3"/>
  <c r="AM65" i="3"/>
  <c r="AI66" i="3"/>
  <c r="AQ66" i="3"/>
  <c r="AM15" i="3"/>
  <c r="AH32" i="3"/>
  <c r="AP28" i="3"/>
  <c r="AK28" i="3"/>
  <c r="AK30" i="3"/>
  <c r="AR37" i="3"/>
  <c r="AG39" i="3"/>
  <c r="AO39" i="3"/>
  <c r="AN63" i="3"/>
  <c r="AN65" i="3"/>
  <c r="AJ66" i="3"/>
  <c r="AR66" i="3"/>
  <c r="AH17" i="2"/>
  <c r="AG19" i="2"/>
  <c r="AO19" i="2"/>
  <c r="AL21" i="2"/>
  <c r="AH26" i="2"/>
  <c r="AP26" i="2"/>
  <c r="AQ27" i="2"/>
  <c r="AG29" i="2"/>
  <c r="AO29" i="2"/>
  <c r="AI37" i="2"/>
  <c r="AH41" i="2"/>
  <c r="AJ44" i="2"/>
  <c r="AR44" i="2"/>
  <c r="AM50" i="2"/>
  <c r="AL52" i="2"/>
  <c r="AK54" i="2"/>
  <c r="AR28" i="2"/>
  <c r="AI17" i="2"/>
  <c r="AQ17" i="2"/>
  <c r="AO30" i="2"/>
  <c r="AJ37" i="2"/>
  <c r="AI39" i="2"/>
  <c r="AI41" i="2"/>
  <c r="AQ41" i="2"/>
  <c r="AP43" i="2"/>
  <c r="AK44" i="2"/>
  <c r="AM52" i="2"/>
  <c r="AH27" i="2"/>
  <c r="AH16" i="2"/>
  <c r="AP16" i="2"/>
  <c r="AJ17" i="2"/>
  <c r="AR17" i="2"/>
  <c r="AK20" i="2"/>
  <c r="AI22" i="2"/>
  <c r="AQ22" i="2"/>
  <c r="AK27" i="2"/>
  <c r="AL30" i="2"/>
  <c r="AO31" i="2"/>
  <c r="AG33" i="2"/>
  <c r="AO33" i="2"/>
  <c r="AN44" i="2"/>
  <c r="AJ39" i="2"/>
  <c r="AR39" i="2"/>
  <c r="AN40" i="2"/>
  <c r="AN42" i="2"/>
  <c r="AK51" i="2"/>
  <c r="AM54" i="2"/>
  <c r="AK17" i="2"/>
  <c r="AG18" i="2"/>
  <c r="AO18" i="2"/>
  <c r="AG21" i="2"/>
  <c r="AO21" i="2"/>
  <c r="AJ22" i="2"/>
  <c r="AL31" i="2"/>
  <c r="AN28" i="2"/>
  <c r="AL32" i="2"/>
  <c r="AH33" i="2"/>
  <c r="AP33" i="2"/>
  <c r="AK39" i="2"/>
  <c r="AK41" i="2"/>
  <c r="AJ53" i="2"/>
  <c r="AN54" i="2"/>
  <c r="AJ55" i="2"/>
  <c r="AH18" i="2"/>
  <c r="AM20" i="2"/>
  <c r="AG28" i="2"/>
  <c r="AO28" i="2"/>
  <c r="AQ29" i="2"/>
  <c r="AI31" i="2"/>
  <c r="AQ33" i="2"/>
  <c r="AI43" i="2"/>
  <c r="AJ28" i="2"/>
  <c r="AR16" i="2"/>
  <c r="AH15" i="2"/>
  <c r="AP15" i="2"/>
  <c r="AK16" i="2"/>
  <c r="AQ18" i="2"/>
  <c r="AL19" i="2"/>
  <c r="AN20" i="2"/>
  <c r="AM26" i="2"/>
  <c r="AL29" i="2"/>
  <c r="AN37" i="2"/>
  <c r="AI38" i="2"/>
  <c r="AQ38" i="2"/>
  <c r="AI40" i="2"/>
  <c r="AQ40" i="2"/>
  <c r="AK53" i="2"/>
  <c r="AJ50" i="2"/>
  <c r="AI15" i="2"/>
  <c r="AQ16" i="2"/>
  <c r="AJ18" i="2"/>
  <c r="AR18" i="2"/>
  <c r="AG32" i="2"/>
  <c r="AO32" i="2"/>
  <c r="AJ38" i="2"/>
  <c r="AR38" i="2"/>
  <c r="AN41" i="2"/>
  <c r="AP44" i="2"/>
  <c r="AM53" i="2"/>
  <c r="AI54" i="2"/>
  <c r="AQ54" i="2"/>
  <c r="AM55" i="2"/>
  <c r="F80" i="11"/>
  <c r="B80" i="11"/>
  <c r="J80" i="11"/>
  <c r="B56" i="11"/>
  <c r="J56" i="11"/>
  <c r="AN18" i="4"/>
  <c r="AM28" i="4"/>
  <c r="AN32" i="4"/>
  <c r="AN17" i="4"/>
  <c r="AH19" i="4"/>
  <c r="AP19" i="4"/>
  <c r="AM21" i="4"/>
  <c r="AL26" i="4"/>
  <c r="AN29" i="4"/>
  <c r="AN30" i="4"/>
  <c r="AM39" i="4"/>
  <c r="AM40" i="4"/>
  <c r="AM41" i="4"/>
  <c r="AM42" i="4"/>
  <c r="AM43" i="4"/>
  <c r="AM44" i="4"/>
  <c r="AM48" i="4"/>
  <c r="AM52" i="4"/>
  <c r="AK59" i="4"/>
  <c r="AI61" i="4"/>
  <c r="AQ61" i="4"/>
  <c r="AG62" i="4"/>
  <c r="AO62" i="4"/>
  <c r="AI65" i="4"/>
  <c r="AQ65" i="4"/>
  <c r="AI66" i="4"/>
  <c r="AQ66" i="4"/>
  <c r="AN31" i="4"/>
  <c r="AO15" i="4"/>
  <c r="AN16" i="4"/>
  <c r="AH18" i="4"/>
  <c r="AP18" i="4"/>
  <c r="AI19" i="4"/>
  <c r="AQ19" i="4"/>
  <c r="AL20" i="4"/>
  <c r="AM26" i="4"/>
  <c r="AK26" i="4"/>
  <c r="AN28" i="4"/>
  <c r="AH31" i="4"/>
  <c r="AP31" i="4"/>
  <c r="AH32" i="4"/>
  <c r="AP32" i="4"/>
  <c r="AJ37" i="4"/>
  <c r="AR37" i="4"/>
  <c r="AH38" i="4"/>
  <c r="AP38" i="4"/>
  <c r="AJ50" i="4"/>
  <c r="AR50" i="4"/>
  <c r="AL51" i="4"/>
  <c r="AJ54" i="4"/>
  <c r="AR54" i="4"/>
  <c r="AL55" i="4"/>
  <c r="AN59" i="4"/>
  <c r="AL60" i="4"/>
  <c r="AN63" i="4"/>
  <c r="AL64" i="4"/>
  <c r="AN15" i="4"/>
  <c r="AM20" i="4"/>
  <c r="AN26" i="4"/>
  <c r="AG37" i="4"/>
  <c r="AM51" i="4"/>
  <c r="AM55" i="4"/>
  <c r="AI62" i="4"/>
  <c r="AQ62" i="4"/>
  <c r="AG63" i="4"/>
  <c r="AO63" i="4"/>
  <c r="AL29" i="4"/>
  <c r="AH16" i="4"/>
  <c r="AP16" i="4"/>
  <c r="AI17" i="4"/>
  <c r="AQ17" i="4"/>
  <c r="AJ18" i="4"/>
  <c r="AR18" i="4"/>
  <c r="AN20" i="4"/>
  <c r="AH28" i="4"/>
  <c r="AP28" i="4"/>
  <c r="AI30" i="4"/>
  <c r="AQ30" i="4"/>
  <c r="AK33" i="4"/>
  <c r="AI37" i="4"/>
  <c r="AJ38" i="4"/>
  <c r="AR38" i="4"/>
  <c r="AH39" i="4"/>
  <c r="AP39" i="4"/>
  <c r="AH40" i="4"/>
  <c r="AP40" i="4"/>
  <c r="AH41" i="4"/>
  <c r="AP41" i="4"/>
  <c r="AH42" i="4"/>
  <c r="AP42" i="4"/>
  <c r="AH43" i="4"/>
  <c r="AP43" i="4"/>
  <c r="AH44" i="4"/>
  <c r="AP44" i="4"/>
  <c r="AJ49" i="4"/>
  <c r="AR49" i="4"/>
  <c r="AL50" i="4"/>
  <c r="AJ53" i="4"/>
  <c r="AR53" i="4"/>
  <c r="AL54" i="4"/>
  <c r="AN60" i="4"/>
  <c r="AL61" i="4"/>
  <c r="AN64" i="4"/>
  <c r="AL65" i="4"/>
  <c r="AL66" i="4"/>
  <c r="AM16" i="4"/>
  <c r="AH15" i="4"/>
  <c r="AI16" i="4"/>
  <c r="AQ16" i="4"/>
  <c r="AJ17" i="4"/>
  <c r="AR17" i="4"/>
  <c r="AK18" i="4"/>
  <c r="AL19" i="4"/>
  <c r="AG20" i="4"/>
  <c r="AO20" i="4"/>
  <c r="AQ21" i="4"/>
  <c r="AL27" i="4"/>
  <c r="AH27" i="4"/>
  <c r="AK31" i="4"/>
  <c r="AK32" i="4"/>
  <c r="AM37" i="4"/>
  <c r="AL37" i="4"/>
  <c r="AK38" i="4"/>
  <c r="AG38" i="4"/>
  <c r="AM50" i="4"/>
  <c r="AM54" i="4"/>
  <c r="AH62" i="4"/>
  <c r="AI63" i="4"/>
  <c r="AG64" i="4"/>
  <c r="AO64" i="4"/>
  <c r="AI15" i="4"/>
  <c r="AQ15" i="4"/>
  <c r="AJ16" i="4"/>
  <c r="AR16" i="4"/>
  <c r="AK17" i="4"/>
  <c r="AJ21" i="4"/>
  <c r="AI26" i="4"/>
  <c r="AM27" i="4"/>
  <c r="AK29" i="4"/>
  <c r="AK30" i="4"/>
  <c r="AJ39" i="4"/>
  <c r="AR39" i="4"/>
  <c r="AJ40" i="4"/>
  <c r="AR40" i="4"/>
  <c r="AJ41" i="4"/>
  <c r="AR41" i="4"/>
  <c r="AJ42" i="4"/>
  <c r="AR42" i="4"/>
  <c r="AJ43" i="4"/>
  <c r="AR43" i="4"/>
  <c r="AJ44" i="4"/>
  <c r="AR44" i="4"/>
  <c r="AJ48" i="4"/>
  <c r="AR48" i="4"/>
  <c r="AL49" i="4"/>
  <c r="AJ52" i="4"/>
  <c r="AR52" i="4"/>
  <c r="AL53" i="4"/>
  <c r="AN61" i="4"/>
  <c r="AL62" i="4"/>
  <c r="AJ62" i="4"/>
  <c r="AN65" i="4"/>
  <c r="AN66" i="4"/>
  <c r="AJ15" i="4"/>
  <c r="AK16" i="4"/>
  <c r="AO18" i="4"/>
  <c r="AN19" i="4"/>
  <c r="AK21" i="4"/>
  <c r="AK22" i="4"/>
  <c r="AK28" i="4"/>
  <c r="AJ29" i="4"/>
  <c r="AO31" i="4"/>
  <c r="AR32" i="4"/>
  <c r="AN33" i="4"/>
  <c r="AO37" i="4"/>
  <c r="AM38" i="4"/>
  <c r="AK39" i="4"/>
  <c r="AI39" i="4"/>
  <c r="AK40" i="4"/>
  <c r="AK41" i="4"/>
  <c r="AK42" i="4"/>
  <c r="AK43" i="4"/>
  <c r="AK44" i="4"/>
  <c r="AM49" i="4"/>
  <c r="AM53" i="4"/>
  <c r="AH59" i="4"/>
  <c r="AI60" i="4"/>
  <c r="AG61" i="4"/>
  <c r="AO61" i="4"/>
  <c r="AH63" i="4"/>
  <c r="AI64" i="4"/>
  <c r="AQ64" i="4"/>
  <c r="AG65" i="4"/>
  <c r="AO65" i="4"/>
  <c r="AG66" i="4"/>
  <c r="AO66" i="4"/>
  <c r="AN41" i="3"/>
  <c r="AL60" i="3"/>
  <c r="AI22" i="3"/>
  <c r="AQ22" i="3"/>
  <c r="AH16" i="3"/>
  <c r="AP16" i="3"/>
  <c r="AK19" i="3"/>
  <c r="AH21" i="3"/>
  <c r="AP21" i="3"/>
  <c r="AI26" i="3"/>
  <c r="AQ26" i="3"/>
  <c r="AG27" i="3"/>
  <c r="AO27" i="3"/>
  <c r="AG28" i="3"/>
  <c r="AO28" i="3"/>
  <c r="AM30" i="3"/>
  <c r="AN31" i="3"/>
  <c r="AQ37" i="3"/>
  <c r="AM38" i="3"/>
  <c r="AQ38" i="3"/>
  <c r="AM39" i="3"/>
  <c r="AQ39" i="3"/>
  <c r="AM40" i="3"/>
  <c r="AG41" i="3"/>
  <c r="AO41" i="3"/>
  <c r="AH42" i="3"/>
  <c r="AP42" i="3"/>
  <c r="AI43" i="3"/>
  <c r="AQ43" i="3"/>
  <c r="AK44" i="3"/>
  <c r="AM48" i="3"/>
  <c r="AG49" i="3"/>
  <c r="AK53" i="3"/>
  <c r="AN54" i="3"/>
  <c r="AL59" i="3"/>
  <c r="AG62" i="3"/>
  <c r="AO62" i="3"/>
  <c r="AH63" i="3"/>
  <c r="AP63" i="3"/>
  <c r="AQ64" i="3"/>
  <c r="AJ65" i="3"/>
  <c r="AR65" i="3"/>
  <c r="AK66" i="3"/>
  <c r="AP15" i="3"/>
  <c r="AL19" i="3"/>
  <c r="AI21" i="3"/>
  <c r="AQ21" i="3"/>
  <c r="AJ26" i="3"/>
  <c r="AR26" i="3"/>
  <c r="AH27" i="3"/>
  <c r="AH28" i="3"/>
  <c r="AN30" i="3"/>
  <c r="AG31" i="3"/>
  <c r="AK33" i="3"/>
  <c r="AM37" i="3"/>
  <c r="AN38" i="3"/>
  <c r="AR38" i="3"/>
  <c r="AN39" i="3"/>
  <c r="AR39" i="3"/>
  <c r="AN40" i="3"/>
  <c r="AH41" i="3"/>
  <c r="AP41" i="3"/>
  <c r="AQ42" i="3"/>
  <c r="AK50" i="3"/>
  <c r="AN51" i="3"/>
  <c r="AG54" i="3"/>
  <c r="AG61" i="3"/>
  <c r="AO61" i="3"/>
  <c r="AH62" i="3"/>
  <c r="AP62" i="3"/>
  <c r="AQ63" i="3"/>
  <c r="AJ64" i="3"/>
  <c r="AR64" i="3"/>
  <c r="AK65" i="3"/>
  <c r="AL66" i="3"/>
  <c r="AM66" i="3"/>
  <c r="AN61" i="3"/>
  <c r="AK22" i="3"/>
  <c r="AK26" i="3"/>
  <c r="AQ27" i="3"/>
  <c r="AI28" i="3"/>
  <c r="AQ28" i="3"/>
  <c r="AL29" i="3"/>
  <c r="AG30" i="3"/>
  <c r="AL33" i="3"/>
  <c r="AN37" i="3"/>
  <c r="AQ41" i="3"/>
  <c r="AK43" i="3"/>
  <c r="AJ43" i="3"/>
  <c r="AM44" i="3"/>
  <c r="AG51" i="3"/>
  <c r="AK55" i="3"/>
  <c r="AH61" i="3"/>
  <c r="AP61" i="3"/>
  <c r="AQ62" i="3"/>
  <c r="AJ63" i="3"/>
  <c r="AR63" i="3"/>
  <c r="AK64" i="3"/>
  <c r="AL65" i="3"/>
  <c r="AM18" i="3"/>
  <c r="AR18" i="3"/>
  <c r="AN19" i="3"/>
  <c r="AL21" i="3"/>
  <c r="AM22" i="3"/>
  <c r="AR22" i="3"/>
  <c r="AR27" i="3"/>
  <c r="AH38" i="3"/>
  <c r="AP38" i="3"/>
  <c r="AH39" i="3"/>
  <c r="AP39" i="3"/>
  <c r="AH40" i="3"/>
  <c r="AP40" i="3"/>
  <c r="AK42" i="3"/>
  <c r="AI42" i="3"/>
  <c r="AR43" i="3"/>
  <c r="AN44" i="3"/>
  <c r="AK52" i="3"/>
  <c r="AN53" i="3"/>
  <c r="AH60" i="3"/>
  <c r="AP60" i="3"/>
  <c r="AQ61" i="3"/>
  <c r="AJ62" i="3"/>
  <c r="AR62" i="3"/>
  <c r="AK63" i="3"/>
  <c r="AL64" i="3"/>
  <c r="AL39" i="3"/>
  <c r="AM17" i="3"/>
  <c r="AN18" i="3"/>
  <c r="AI20" i="3"/>
  <c r="AQ20" i="3"/>
  <c r="AN22" i="3"/>
  <c r="AK27" i="3"/>
  <c r="AN29" i="3"/>
  <c r="AL32" i="3"/>
  <c r="AH37" i="3"/>
  <c r="AP37" i="3"/>
  <c r="AI40" i="3"/>
  <c r="AQ40" i="3"/>
  <c r="AK41" i="3"/>
  <c r="AM43" i="3"/>
  <c r="AG44" i="3"/>
  <c r="AO44" i="3"/>
  <c r="AK49" i="3"/>
  <c r="AG53" i="3"/>
  <c r="AH59" i="3"/>
  <c r="AP59" i="3"/>
  <c r="AQ60" i="3"/>
  <c r="AJ61" i="3"/>
  <c r="AR61" i="3"/>
  <c r="AK62" i="3"/>
  <c r="AL63" i="3"/>
  <c r="AG66" i="3"/>
  <c r="AO66" i="3"/>
  <c r="AM60" i="3"/>
  <c r="AK15" i="3"/>
  <c r="AM16" i="3"/>
  <c r="AN17" i="3"/>
  <c r="AG18" i="3"/>
  <c r="AO18" i="3"/>
  <c r="AJ20" i="3"/>
  <c r="AR20" i="3"/>
  <c r="AG22" i="3"/>
  <c r="AO22" i="3"/>
  <c r="AG29" i="3"/>
  <c r="AO29" i="3"/>
  <c r="AM32" i="3"/>
  <c r="AI37" i="3"/>
  <c r="AM42" i="3"/>
  <c r="AN43" i="3"/>
  <c r="AH44" i="3"/>
  <c r="AP44" i="3"/>
  <c r="AG50" i="3"/>
  <c r="AK54" i="3"/>
  <c r="AN55" i="3"/>
  <c r="AQ59" i="3"/>
  <c r="AJ60" i="3"/>
  <c r="AR60" i="3"/>
  <c r="AK61" i="3"/>
  <c r="AL62" i="3"/>
  <c r="AG65" i="3"/>
  <c r="AO65" i="3"/>
  <c r="AH66" i="3"/>
  <c r="AP66" i="3"/>
  <c r="AG32" i="3"/>
  <c r="AL31" i="3"/>
  <c r="AO31" i="3"/>
  <c r="AK38" i="3"/>
  <c r="AK39" i="3"/>
  <c r="AK40" i="3"/>
  <c r="AM41" i="3"/>
  <c r="AN42" i="3"/>
  <c r="AM49" i="3"/>
  <c r="AK51" i="3"/>
  <c r="AN52" i="3"/>
  <c r="AK60" i="3"/>
  <c r="AL61" i="3"/>
  <c r="AN16" i="2"/>
  <c r="AM19" i="2"/>
  <c r="AG22" i="2"/>
  <c r="AO22" i="2"/>
  <c r="AL26" i="2"/>
  <c r="AK26" i="2"/>
  <c r="AH29" i="2"/>
  <c r="AP29" i="2"/>
  <c r="AL37" i="2"/>
  <c r="AJ40" i="2"/>
  <c r="AR40" i="2"/>
  <c r="AJ41" i="2"/>
  <c r="AR41" i="2"/>
  <c r="AI48" i="2"/>
  <c r="AQ48" i="2"/>
  <c r="AL51" i="2"/>
  <c r="AN53" i="2"/>
  <c r="AN32" i="2"/>
  <c r="AG16" i="2"/>
  <c r="AO16" i="2"/>
  <c r="AL17" i="2"/>
  <c r="AN21" i="2"/>
  <c r="AL27" i="2"/>
  <c r="AM37" i="2"/>
  <c r="AK37" i="2"/>
  <c r="AL38" i="2"/>
  <c r="AK38" i="2"/>
  <c r="AL39" i="2"/>
  <c r="AJ42" i="2"/>
  <c r="AR42" i="2"/>
  <c r="AJ43" i="2"/>
  <c r="AR43" i="2"/>
  <c r="AJ49" i="2"/>
  <c r="AL50" i="2"/>
  <c r="AK50" i="2"/>
  <c r="AN52" i="2"/>
  <c r="AI55" i="2"/>
  <c r="AQ55" i="2"/>
  <c r="AM17" i="2"/>
  <c r="AN26" i="2"/>
  <c r="AM27" i="2"/>
  <c r="AN27" i="2"/>
  <c r="AM38" i="2"/>
  <c r="AN38" i="2"/>
  <c r="AM39" i="2"/>
  <c r="AN39" i="2"/>
  <c r="AL40" i="2"/>
  <c r="AK40" i="2"/>
  <c r="AL41" i="2"/>
  <c r="AL49" i="2"/>
  <c r="AK49" i="2"/>
  <c r="AN51" i="2"/>
  <c r="AL15" i="2"/>
  <c r="AN17" i="2"/>
  <c r="AH21" i="2"/>
  <c r="AP21" i="2"/>
  <c r="AR22" i="2"/>
  <c r="AP27" i="2"/>
  <c r="AK28" i="2"/>
  <c r="AK29" i="2"/>
  <c r="AM40" i="2"/>
  <c r="AM41" i="2"/>
  <c r="AL42" i="2"/>
  <c r="AL43" i="2"/>
  <c r="AL48" i="2"/>
  <c r="AK48" i="2"/>
  <c r="AN50" i="2"/>
  <c r="AI53" i="2"/>
  <c r="AQ53" i="2"/>
  <c r="AN33" i="2"/>
  <c r="AM15" i="2"/>
  <c r="AJ15" i="2"/>
  <c r="AG17" i="2"/>
  <c r="AO17" i="2"/>
  <c r="AP17" i="2"/>
  <c r="AL18" i="2"/>
  <c r="AI18" i="2"/>
  <c r="AH20" i="2"/>
  <c r="AP20" i="2"/>
  <c r="AH22" i="2"/>
  <c r="AG27" i="2"/>
  <c r="AO27" i="2"/>
  <c r="AK30" i="2"/>
  <c r="AG30" i="2"/>
  <c r="AK31" i="2"/>
  <c r="AG31" i="2"/>
  <c r="AJ32" i="2"/>
  <c r="AR32" i="2"/>
  <c r="AG39" i="2"/>
  <c r="AO39" i="2"/>
  <c r="AM42" i="2"/>
  <c r="AM43" i="2"/>
  <c r="AL44" i="2"/>
  <c r="AN49" i="2"/>
  <c r="AI52" i="2"/>
  <c r="AQ52" i="2"/>
  <c r="AJ54" i="2"/>
  <c r="AL55" i="2"/>
  <c r="AM32" i="2"/>
  <c r="AN15" i="2"/>
  <c r="AK15" i="2"/>
  <c r="AM18" i="2"/>
  <c r="AJ19" i="2"/>
  <c r="AR19" i="2"/>
  <c r="AI20" i="2"/>
  <c r="AQ20" i="2"/>
  <c r="AL22" i="2"/>
  <c r="AM28" i="2"/>
  <c r="AM29" i="2"/>
  <c r="AK32" i="2"/>
  <c r="AK33" i="2"/>
  <c r="AQ42" i="2"/>
  <c r="AM44" i="2"/>
  <c r="AN48" i="2"/>
  <c r="AI51" i="2"/>
  <c r="AQ51" i="2"/>
  <c r="AL54" i="2"/>
  <c r="AM33" i="2"/>
  <c r="AL16" i="2"/>
  <c r="AI16" i="2"/>
  <c r="AN18" i="2"/>
  <c r="AK18" i="2"/>
  <c r="AK19" i="2"/>
  <c r="AJ20" i="2"/>
  <c r="AR20" i="2"/>
  <c r="AM22" i="2"/>
  <c r="AM30" i="2"/>
  <c r="AM31" i="2"/>
  <c r="AG43" i="2"/>
  <c r="AO43" i="2"/>
  <c r="AQ43" i="2"/>
  <c r="AR55" i="2"/>
  <c r="AI50" i="2"/>
  <c r="AQ50" i="2"/>
  <c r="AL53" i="2"/>
  <c r="AN55" i="2"/>
  <c r="AM21" i="1"/>
  <c r="AP51" i="1"/>
  <c r="AL44" i="1"/>
  <c r="J68" i="11"/>
  <c r="F56" i="11"/>
  <c r="AJ20" i="4"/>
  <c r="AR20" i="4"/>
  <c r="AL21" i="4"/>
  <c r="AH21" i="4"/>
  <c r="AH22" i="4"/>
  <c r="AI27" i="4"/>
  <c r="AO28" i="4"/>
  <c r="AG30" i="4"/>
  <c r="AI31" i="4"/>
  <c r="AQ31" i="4"/>
  <c r="AO32" i="4"/>
  <c r="AH48" i="4"/>
  <c r="AH49" i="4"/>
  <c r="AH50" i="4"/>
  <c r="AH51" i="4"/>
  <c r="AH52" i="4"/>
  <c r="AH53" i="4"/>
  <c r="AH54" i="4"/>
  <c r="AM19" i="4"/>
  <c r="AI28" i="4"/>
  <c r="AQ28" i="4"/>
  <c r="AO29" i="4"/>
  <c r="AG31" i="4"/>
  <c r="AI32" i="4"/>
  <c r="AQ32" i="4"/>
  <c r="AO33" i="4"/>
  <c r="AL22" i="4"/>
  <c r="AP27" i="4"/>
  <c r="AH29" i="4"/>
  <c r="AP29" i="4"/>
  <c r="AR29" i="4"/>
  <c r="AJ31" i="4"/>
  <c r="AH33" i="4"/>
  <c r="AP33" i="4"/>
  <c r="AR33" i="4"/>
  <c r="AP48" i="4"/>
  <c r="AP49" i="4"/>
  <c r="AP50" i="4"/>
  <c r="AP51" i="4"/>
  <c r="AP52" i="4"/>
  <c r="AP53" i="4"/>
  <c r="AP54" i="4"/>
  <c r="AN22" i="4"/>
  <c r="AG28" i="4"/>
  <c r="AI29" i="4"/>
  <c r="AQ29" i="4"/>
  <c r="AO30" i="4"/>
  <c r="AG32" i="4"/>
  <c r="AI33" i="4"/>
  <c r="AQ33" i="4"/>
  <c r="AI55" i="4"/>
  <c r="AI54" i="4"/>
  <c r="AI53" i="4"/>
  <c r="AI52" i="4"/>
  <c r="AI51" i="4"/>
  <c r="AI50" i="4"/>
  <c r="AI49" i="4"/>
  <c r="AI48" i="4"/>
  <c r="AG48" i="4"/>
  <c r="AQ55" i="4"/>
  <c r="AQ54" i="4"/>
  <c r="AQ53" i="4"/>
  <c r="AQ52" i="4"/>
  <c r="AQ51" i="4"/>
  <c r="AQ50" i="4"/>
  <c r="AQ49" i="4"/>
  <c r="AQ48" i="4"/>
  <c r="AO48" i="4"/>
  <c r="AG49" i="4"/>
  <c r="AO49" i="4"/>
  <c r="AG50" i="4"/>
  <c r="AO50" i="4"/>
  <c r="AG51" i="4"/>
  <c r="AO51" i="4"/>
  <c r="AG52" i="4"/>
  <c r="AO52" i="4"/>
  <c r="AG53" i="4"/>
  <c r="AO53" i="4"/>
  <c r="AG54" i="4"/>
  <c r="AO54" i="4"/>
  <c r="AG55" i="4"/>
  <c r="AO55" i="4"/>
  <c r="AK15" i="4"/>
  <c r="AN21" i="4"/>
  <c r="AO22" i="4"/>
  <c r="AJ28" i="4"/>
  <c r="AH30" i="4"/>
  <c r="AP30" i="4"/>
  <c r="AR30" i="4"/>
  <c r="AJ32" i="4"/>
  <c r="AK20" i="4"/>
  <c r="AM22" i="4"/>
  <c r="AL15" i="4"/>
  <c r="AL16" i="4"/>
  <c r="AL17" i="4"/>
  <c r="AJ19" i="4"/>
  <c r="AR19" i="4"/>
  <c r="AP20" i="4"/>
  <c r="AO21" i="4"/>
  <c r="AJ22" i="4"/>
  <c r="AR22" i="4"/>
  <c r="AG33" i="4"/>
  <c r="AG59" i="4"/>
  <c r="AO59" i="4"/>
  <c r="AJ65" i="4"/>
  <c r="AR65" i="4"/>
  <c r="AJ66" i="4"/>
  <c r="AR66" i="4"/>
  <c r="AG39" i="4"/>
  <c r="AO39" i="4"/>
  <c r="AG40" i="4"/>
  <c r="AO40" i="4"/>
  <c r="AG41" i="4"/>
  <c r="AO41" i="4"/>
  <c r="AG42" i="4"/>
  <c r="AO42" i="4"/>
  <c r="AG43" i="4"/>
  <c r="AO43" i="4"/>
  <c r="AQ19" i="3"/>
  <c r="AG20" i="3"/>
  <c r="AL15" i="3"/>
  <c r="AL16" i="3"/>
  <c r="AL17" i="3"/>
  <c r="AL18" i="3"/>
  <c r="AJ19" i="3"/>
  <c r="AR19" i="3"/>
  <c r="AH20" i="3"/>
  <c r="AP20" i="3"/>
  <c r="AN21" i="3"/>
  <c r="AL22" i="3"/>
  <c r="AP27" i="3"/>
  <c r="AJ28" i="3"/>
  <c r="AR28" i="3"/>
  <c r="AI29" i="3"/>
  <c r="AQ29" i="3"/>
  <c r="AP31" i="3"/>
  <c r="AN32" i="3"/>
  <c r="AO32" i="3"/>
  <c r="AM33" i="3"/>
  <c r="AH48" i="3"/>
  <c r="AP48" i="3"/>
  <c r="AH49" i="3"/>
  <c r="AP49" i="3"/>
  <c r="AH50" i="3"/>
  <c r="AP50" i="3"/>
  <c r="AH51" i="3"/>
  <c r="AP51" i="3"/>
  <c r="AH52" i="3"/>
  <c r="AP52" i="3"/>
  <c r="AH53" i="3"/>
  <c r="AP53" i="3"/>
  <c r="AH54" i="3"/>
  <c r="AP54" i="3"/>
  <c r="AH55" i="3"/>
  <c r="AP55" i="3"/>
  <c r="AG26" i="3"/>
  <c r="AO26" i="3"/>
  <c r="AJ29" i="3"/>
  <c r="AR29" i="3"/>
  <c r="AI30" i="3"/>
  <c r="AQ30" i="3"/>
  <c r="AP32" i="3"/>
  <c r="AN33" i="3"/>
  <c r="AO33" i="3"/>
  <c r="AI48" i="3"/>
  <c r="AQ48" i="3"/>
  <c r="AI49" i="3"/>
  <c r="AQ49" i="3"/>
  <c r="AI50" i="3"/>
  <c r="AQ50" i="3"/>
  <c r="AI51" i="3"/>
  <c r="AQ51" i="3"/>
  <c r="AI52" i="3"/>
  <c r="AQ52" i="3"/>
  <c r="AI53" i="3"/>
  <c r="AQ53" i="3"/>
  <c r="AI54" i="3"/>
  <c r="AQ54" i="3"/>
  <c r="AI55" i="3"/>
  <c r="AQ55" i="3"/>
  <c r="AL28" i="3"/>
  <c r="AJ30" i="3"/>
  <c r="AR30" i="3"/>
  <c r="AI31" i="3"/>
  <c r="AQ31" i="3"/>
  <c r="AP33" i="3"/>
  <c r="AJ48" i="3"/>
  <c r="AR48" i="3"/>
  <c r="AJ49" i="3"/>
  <c r="AR49" i="3"/>
  <c r="AJ50" i="3"/>
  <c r="AR50" i="3"/>
  <c r="AJ51" i="3"/>
  <c r="AR51" i="3"/>
  <c r="AJ52" i="3"/>
  <c r="AR52" i="3"/>
  <c r="AJ53" i="3"/>
  <c r="AR53" i="3"/>
  <c r="AJ54" i="3"/>
  <c r="AR54" i="3"/>
  <c r="AJ55" i="3"/>
  <c r="AR55" i="3"/>
  <c r="AI19" i="3"/>
  <c r="AO20" i="3"/>
  <c r="AG15" i="3"/>
  <c r="AO15" i="3"/>
  <c r="AH29" i="3"/>
  <c r="AJ31" i="3"/>
  <c r="AR31" i="3"/>
  <c r="AI32" i="3"/>
  <c r="AQ32" i="3"/>
  <c r="AN50" i="3"/>
  <c r="AN49" i="3"/>
  <c r="AN48" i="3"/>
  <c r="AL27" i="3"/>
  <c r="AN28" i="3"/>
  <c r="AM29" i="3"/>
  <c r="AL30" i="3"/>
  <c r="AH30" i="3"/>
  <c r="AJ32" i="3"/>
  <c r="AR32" i="3"/>
  <c r="AI33" i="3"/>
  <c r="AQ33" i="3"/>
  <c r="AK48" i="3"/>
  <c r="AI15" i="3"/>
  <c r="AQ15" i="3"/>
  <c r="AI16" i="3"/>
  <c r="AQ16" i="3"/>
  <c r="AI17" i="3"/>
  <c r="AQ17" i="3"/>
  <c r="AI18" i="3"/>
  <c r="AQ18" i="3"/>
  <c r="AG19" i="3"/>
  <c r="AO19" i="3"/>
  <c r="AM20" i="3"/>
  <c r="AI27" i="3"/>
  <c r="AH31" i="3"/>
  <c r="AJ33" i="3"/>
  <c r="AR33" i="3"/>
  <c r="AL49" i="3"/>
  <c r="AM50" i="3"/>
  <c r="AL50" i="3"/>
  <c r="AM51" i="3"/>
  <c r="AL51" i="3"/>
  <c r="AM52" i="3"/>
  <c r="AL52" i="3"/>
  <c r="AM53" i="3"/>
  <c r="AL53" i="3"/>
  <c r="AM54" i="3"/>
  <c r="AL54" i="3"/>
  <c r="AM55" i="3"/>
  <c r="AL55" i="3"/>
  <c r="AK37" i="3"/>
  <c r="AG59" i="3"/>
  <c r="AO59" i="3"/>
  <c r="AL37" i="3"/>
  <c r="AL38" i="3"/>
  <c r="AL40" i="3"/>
  <c r="AL41" i="3"/>
  <c r="AL42" i="3"/>
  <c r="AL43" i="3"/>
  <c r="AI19" i="2"/>
  <c r="AQ19" i="2"/>
  <c r="AG20" i="2"/>
  <c r="AO20" i="2"/>
  <c r="AI21" i="2"/>
  <c r="AQ21" i="2"/>
  <c r="AI28" i="2"/>
  <c r="AJ29" i="2"/>
  <c r="AR29" i="2"/>
  <c r="AH30" i="2"/>
  <c r="AP30" i="2"/>
  <c r="AQ30" i="2"/>
  <c r="AI32" i="2"/>
  <c r="AJ33" i="2"/>
  <c r="AR33" i="2"/>
  <c r="AH38" i="2"/>
  <c r="AG40" i="2"/>
  <c r="AO40" i="2"/>
  <c r="AP40" i="2"/>
  <c r="AH42" i="2"/>
  <c r="AG44" i="2"/>
  <c r="AO44" i="2"/>
  <c r="AQ44" i="2"/>
  <c r="AR21" i="2"/>
  <c r="AJ27" i="2"/>
  <c r="AR27" i="2"/>
  <c r="AI29" i="2"/>
  <c r="AJ30" i="2"/>
  <c r="AR30" i="2"/>
  <c r="AH31" i="2"/>
  <c r="AP31" i="2"/>
  <c r="AQ31" i="2"/>
  <c r="AI33" i="2"/>
  <c r="AP37" i="2"/>
  <c r="AH39" i="2"/>
  <c r="AG41" i="2"/>
  <c r="AO41" i="2"/>
  <c r="AP41" i="2"/>
  <c r="AH43" i="2"/>
  <c r="AR48" i="2"/>
  <c r="AR49" i="2"/>
  <c r="AR50" i="2"/>
  <c r="AR51" i="2"/>
  <c r="AR52" i="2"/>
  <c r="AR53" i="2"/>
  <c r="AR54" i="2"/>
  <c r="AH55" i="2"/>
  <c r="AH54" i="2"/>
  <c r="AH53" i="2"/>
  <c r="AH52" i="2"/>
  <c r="AH51" i="2"/>
  <c r="AH50" i="2"/>
  <c r="AH49" i="2"/>
  <c r="AH48" i="2"/>
  <c r="AP55" i="2"/>
  <c r="AP54" i="2"/>
  <c r="AP53" i="2"/>
  <c r="AP52" i="2"/>
  <c r="AP51" i="2"/>
  <c r="AP50" i="2"/>
  <c r="AP49" i="2"/>
  <c r="AP48" i="2"/>
  <c r="AO48" i="2"/>
  <c r="AG49" i="2"/>
  <c r="AO49" i="2"/>
  <c r="AG50" i="2"/>
  <c r="AO50" i="2"/>
  <c r="AG51" i="2"/>
  <c r="AO51" i="2"/>
  <c r="AG52" i="2"/>
  <c r="AO52" i="2"/>
  <c r="AG53" i="2"/>
  <c r="AO53" i="2"/>
  <c r="AG54" i="2"/>
  <c r="AO54" i="2"/>
  <c r="AG55" i="2"/>
  <c r="AO55" i="2"/>
  <c r="AG15" i="2"/>
  <c r="AI26" i="2"/>
  <c r="AQ26" i="2"/>
  <c r="AR26" i="2"/>
  <c r="AI27" i="2"/>
  <c r="AH28" i="2"/>
  <c r="AP28" i="2"/>
  <c r="AQ28" i="2"/>
  <c r="AI30" i="2"/>
  <c r="AJ31" i="2"/>
  <c r="AR31" i="2"/>
  <c r="AH32" i="2"/>
  <c r="AP32" i="2"/>
  <c r="AQ32" i="2"/>
  <c r="AG38" i="2"/>
  <c r="AO38" i="2"/>
  <c r="AP38" i="2"/>
  <c r="AH40" i="2"/>
  <c r="AG42" i="2"/>
  <c r="AO42" i="2"/>
  <c r="AP42" i="2"/>
  <c r="AH44" i="2"/>
  <c r="AN15" i="1"/>
  <c r="AP48" i="1"/>
  <c r="AI48" i="1"/>
  <c r="AQ48" i="1"/>
  <c r="AI33" i="1"/>
  <c r="AJ48" i="1"/>
  <c r="AR48" i="1"/>
  <c r="AL15" i="1"/>
  <c r="AK38" i="1"/>
  <c r="AK40" i="1"/>
  <c r="AK42" i="1"/>
  <c r="AK44" i="1"/>
  <c r="AN48" i="1"/>
  <c r="AO55" i="1"/>
  <c r="AG20" i="1"/>
  <c r="AH48" i="1"/>
  <c r="AP50" i="1"/>
  <c r="AO48" i="1"/>
  <c r="AG55" i="1"/>
  <c r="AH51" i="1"/>
  <c r="AL20" i="1"/>
  <c r="AL22" i="1"/>
  <c r="AQ15" i="1"/>
  <c r="AI15" i="1"/>
  <c r="AL17" i="1"/>
  <c r="AP20" i="1"/>
  <c r="AM16" i="1"/>
  <c r="AI17" i="1"/>
  <c r="AQ17" i="1"/>
  <c r="AM18" i="1"/>
  <c r="AK22" i="1"/>
  <c r="AL26" i="1"/>
  <c r="AI51" i="1"/>
  <c r="AQ51" i="1"/>
  <c r="AI53" i="1"/>
  <c r="AQ53" i="1"/>
  <c r="AM38" i="1"/>
  <c r="AM40" i="1"/>
  <c r="AJ49" i="1"/>
  <c r="AR49" i="1"/>
  <c r="AM22" i="1"/>
  <c r="AN26" i="1"/>
  <c r="AN29" i="1"/>
  <c r="AN31" i="1"/>
  <c r="AN33" i="1"/>
  <c r="AN38" i="1"/>
  <c r="AG50" i="1"/>
  <c r="AO50" i="1"/>
  <c r="AG52" i="1"/>
  <c r="AO52" i="1"/>
  <c r="AG54" i="1"/>
  <c r="AO54" i="1"/>
  <c r="AH50" i="1"/>
  <c r="AH52" i="1"/>
  <c r="AP52" i="1"/>
  <c r="AI20" i="1"/>
  <c r="AL21" i="1"/>
  <c r="AL37" i="1"/>
  <c r="AL39" i="1"/>
  <c r="AL41" i="1"/>
  <c r="AL43" i="1"/>
  <c r="AI52" i="1"/>
  <c r="AQ52" i="1"/>
  <c r="AM28" i="1"/>
  <c r="AM30" i="1"/>
  <c r="AM32" i="1"/>
  <c r="AM37" i="1"/>
  <c r="AM39" i="1"/>
  <c r="AM41" i="1"/>
  <c r="AM43" i="1"/>
  <c r="AN51" i="1"/>
  <c r="AJ52" i="1"/>
  <c r="AN53" i="1"/>
  <c r="AJ54" i="1"/>
  <c r="AR54" i="1"/>
  <c r="AK16" i="1"/>
  <c r="AK18" i="1"/>
  <c r="AN21" i="1"/>
  <c r="AN37" i="1"/>
  <c r="AN39" i="1"/>
  <c r="AG49" i="1"/>
  <c r="AO49" i="1"/>
  <c r="AJ15" i="1"/>
  <c r="AR15" i="1"/>
  <c r="AN16" i="1"/>
  <c r="AJ17" i="1"/>
  <c r="AR17" i="1"/>
  <c r="AM20" i="1"/>
  <c r="AG21" i="1"/>
  <c r="AL38" i="1"/>
  <c r="AL40" i="1"/>
  <c r="AH41" i="1"/>
  <c r="AP41" i="1"/>
  <c r="AL42" i="1"/>
  <c r="AG51" i="1"/>
  <c r="AO51" i="1"/>
  <c r="AG53" i="1"/>
  <c r="AO53" i="1"/>
  <c r="AK54" i="1"/>
  <c r="AN22" i="1"/>
  <c r="AK17" i="1"/>
  <c r="AK19" i="1"/>
  <c r="AJ19" i="1"/>
  <c r="AM29" i="1"/>
  <c r="AM31" i="1"/>
  <c r="AM33" i="1"/>
  <c r="AI41" i="1"/>
  <c r="AQ41" i="1"/>
  <c r="AM42" i="1"/>
  <c r="AM44" i="1"/>
  <c r="AJ28" i="1"/>
  <c r="AJ30" i="1"/>
  <c r="AJ37" i="1"/>
  <c r="AJ32" i="1"/>
  <c r="AR37" i="1"/>
  <c r="AM15" i="1"/>
  <c r="AI16" i="1"/>
  <c r="AQ16" i="1"/>
  <c r="AM17" i="1"/>
  <c r="AH20" i="1"/>
  <c r="AH26" i="1"/>
  <c r="AK39" i="1"/>
  <c r="AG40" i="1"/>
  <c r="AO40" i="1"/>
  <c r="AK41" i="1"/>
  <c r="AK43" i="1"/>
  <c r="AN50" i="1"/>
  <c r="AN52" i="1"/>
  <c r="AJ53" i="1"/>
  <c r="AR53" i="1"/>
  <c r="AG59" i="1"/>
  <c r="AG39" i="1"/>
  <c r="AJ16" i="1"/>
  <c r="AR16" i="1"/>
  <c r="AJ18" i="1"/>
  <c r="AR18" i="1"/>
  <c r="AQ20" i="1"/>
  <c r="AH40" i="1"/>
  <c r="AP40" i="1"/>
  <c r="AM55" i="1"/>
  <c r="AO39" i="1"/>
  <c r="AI42" i="1"/>
  <c r="AQ42" i="1"/>
  <c r="AK55" i="1"/>
  <c r="AO20" i="1"/>
  <c r="AL16" i="1"/>
  <c r="AL18" i="1"/>
  <c r="AL27" i="1"/>
  <c r="AN28" i="1"/>
  <c r="AJ29" i="1"/>
  <c r="AN30" i="1"/>
  <c r="AJ31" i="1"/>
  <c r="AN32" i="1"/>
  <c r="AJ33" i="1"/>
  <c r="AN49" i="1"/>
  <c r="AN55" i="1"/>
  <c r="AO59" i="1"/>
  <c r="AQ29" i="1"/>
  <c r="AQ32" i="1"/>
  <c r="AR29" i="1"/>
  <c r="AR28" i="1"/>
  <c r="AR33" i="1"/>
  <c r="AM19" i="1"/>
  <c r="AR19" i="1"/>
  <c r="AN20" i="1"/>
  <c r="AO21" i="1"/>
  <c r="AI26" i="1"/>
  <c r="AQ26" i="1"/>
  <c r="AG28" i="1"/>
  <c r="AO28" i="1"/>
  <c r="AG29" i="1"/>
  <c r="AO29" i="1"/>
  <c r="AG30" i="1"/>
  <c r="AO30" i="1"/>
  <c r="AG31" i="1"/>
  <c r="AO31" i="1"/>
  <c r="AG32" i="1"/>
  <c r="AO32" i="1"/>
  <c r="AG33" i="1"/>
  <c r="AO33" i="1"/>
  <c r="AG38" i="1"/>
  <c r="AO38" i="1"/>
  <c r="AH39" i="1"/>
  <c r="AP39" i="1"/>
  <c r="AI40" i="1"/>
  <c r="AQ40" i="1"/>
  <c r="AR52" i="1"/>
  <c r="AK53" i="1"/>
  <c r="AN54" i="1"/>
  <c r="AP26" i="1"/>
  <c r="AQ31" i="1"/>
  <c r="AN19" i="1"/>
  <c r="AG22" i="1"/>
  <c r="AO22" i="1"/>
  <c r="AJ26" i="1"/>
  <c r="AR26" i="1"/>
  <c r="AG27" i="1"/>
  <c r="AO27" i="1"/>
  <c r="AH28" i="1"/>
  <c r="AP28" i="1"/>
  <c r="AH29" i="1"/>
  <c r="AP29" i="1"/>
  <c r="AH30" i="1"/>
  <c r="AP30" i="1"/>
  <c r="AH31" i="1"/>
  <c r="AP31" i="1"/>
  <c r="AH32" i="1"/>
  <c r="AP32" i="1"/>
  <c r="AH33" i="1"/>
  <c r="AP33" i="1"/>
  <c r="AH37" i="1"/>
  <c r="AP37" i="1"/>
  <c r="AH38" i="1"/>
  <c r="AP38" i="1"/>
  <c r="AI39" i="1"/>
  <c r="AQ39" i="1"/>
  <c r="AN44" i="1"/>
  <c r="AH49" i="1"/>
  <c r="AP49" i="1"/>
  <c r="AI50" i="1"/>
  <c r="AQ50" i="1"/>
  <c r="AJ51" i="1"/>
  <c r="AR51" i="1"/>
  <c r="AK52" i="1"/>
  <c r="AQ30" i="1"/>
  <c r="AR32" i="1"/>
  <c r="AK15" i="1"/>
  <c r="AG19" i="1"/>
  <c r="AO19" i="1"/>
  <c r="AH22" i="1"/>
  <c r="AP22" i="1"/>
  <c r="AK27" i="1"/>
  <c r="AG26" i="1"/>
  <c r="AH27" i="1"/>
  <c r="AP27" i="1"/>
  <c r="AI37" i="1"/>
  <c r="AQ37" i="1"/>
  <c r="AI38" i="1"/>
  <c r="AQ38" i="1"/>
  <c r="AN43" i="1"/>
  <c r="AG44" i="1"/>
  <c r="AO44" i="1"/>
  <c r="AI49" i="1"/>
  <c r="AQ49" i="1"/>
  <c r="AJ50" i="1"/>
  <c r="AR50" i="1"/>
  <c r="AK51" i="1"/>
  <c r="AQ28" i="1"/>
  <c r="AQ33" i="1"/>
  <c r="AR31" i="1"/>
  <c r="AG18" i="1"/>
  <c r="AO18" i="1"/>
  <c r="AH19" i="1"/>
  <c r="AP19" i="1"/>
  <c r="AI21" i="1"/>
  <c r="AQ21" i="1"/>
  <c r="AI22" i="1"/>
  <c r="AQ22" i="1"/>
  <c r="AI27" i="1"/>
  <c r="AQ27" i="1"/>
  <c r="AJ38" i="1"/>
  <c r="AN42" i="1"/>
  <c r="AG43" i="1"/>
  <c r="AO43" i="1"/>
  <c r="AH44" i="1"/>
  <c r="AP44" i="1"/>
  <c r="AK50" i="1"/>
  <c r="AH55" i="1"/>
  <c r="AP55" i="1"/>
  <c r="AR30" i="1"/>
  <c r="AG16" i="1"/>
  <c r="AO16" i="1"/>
  <c r="AG17" i="1"/>
  <c r="AO17" i="1"/>
  <c r="AH18" i="1"/>
  <c r="AP18" i="1"/>
  <c r="AJ21" i="1"/>
  <c r="AR21" i="1"/>
  <c r="AJ22" i="1"/>
  <c r="AR22" i="1"/>
  <c r="AJ27" i="1"/>
  <c r="AR27" i="1"/>
  <c r="AI28" i="1"/>
  <c r="AI29" i="1"/>
  <c r="AI30" i="1"/>
  <c r="AI31" i="1"/>
  <c r="AI32" i="1"/>
  <c r="AN41" i="1"/>
  <c r="AG42" i="1"/>
  <c r="AO42" i="1"/>
  <c r="AH43" i="1"/>
  <c r="AP43" i="1"/>
  <c r="AI44" i="1"/>
  <c r="AQ44" i="1"/>
  <c r="AK49" i="1"/>
  <c r="AH54" i="1"/>
  <c r="AP54" i="1"/>
  <c r="AI55" i="1"/>
  <c r="AQ55" i="1"/>
  <c r="AH15" i="1"/>
  <c r="AP15" i="1"/>
  <c r="AH16" i="1"/>
  <c r="AP16" i="1"/>
  <c r="AH17" i="1"/>
  <c r="AP17" i="1"/>
  <c r="AI18" i="1"/>
  <c r="AQ18" i="1"/>
  <c r="AK20" i="1"/>
  <c r="AK21" i="1"/>
  <c r="AN40" i="1"/>
  <c r="AG41" i="1"/>
  <c r="AO41" i="1"/>
  <c r="AH42" i="1"/>
  <c r="AP42" i="1"/>
  <c r="AI43" i="1"/>
  <c r="AQ43" i="1"/>
  <c r="AH53" i="1"/>
  <c r="AP53" i="1"/>
  <c r="AI54" i="1"/>
  <c r="AQ54" i="1"/>
  <c r="AJ55" i="1"/>
  <c r="AR55" i="1"/>
  <c r="AK30" i="1"/>
  <c r="AK33" i="1"/>
  <c r="AK32" i="1"/>
  <c r="AN17" i="1"/>
  <c r="AN18" i="1"/>
  <c r="AL19" i="1"/>
  <c r="AJ20" i="1"/>
  <c r="AR20" i="1"/>
  <c r="AH21" i="1"/>
  <c r="AP21" i="1"/>
  <c r="AN27" i="1"/>
  <c r="AL28" i="1"/>
  <c r="AL29" i="1"/>
  <c r="AL30" i="1"/>
  <c r="AL31" i="1"/>
  <c r="AL32" i="1"/>
  <c r="AL33" i="1"/>
  <c r="AG37" i="1"/>
  <c r="AO37" i="1"/>
  <c r="AO15" i="1"/>
  <c r="AM27" i="1"/>
  <c r="AK28" i="1"/>
  <c r="AK31" i="1"/>
  <c r="AK26" i="1"/>
  <c r="AK48" i="1"/>
  <c r="AK29" i="1"/>
  <c r="AR38" i="1"/>
  <c r="AJ39" i="1"/>
  <c r="AR39" i="1"/>
  <c r="AJ40" i="1"/>
  <c r="AR40" i="1"/>
  <c r="AJ41" i="1"/>
  <c r="AR41" i="1"/>
  <c r="AJ42" i="1"/>
  <c r="AR42" i="1"/>
  <c r="AJ43" i="1"/>
  <c r="AR43" i="1"/>
  <c r="AL48" i="1"/>
  <c r="AL49" i="1"/>
  <c r="AL50" i="1"/>
  <c r="AL51" i="1"/>
  <c r="AL52" i="1"/>
  <c r="AL53" i="1"/>
  <c r="AL54" i="1"/>
  <c r="AL55" i="1"/>
  <c r="AI19" i="1"/>
  <c r="AQ19" i="1"/>
  <c r="AM26" i="1"/>
  <c r="AM48" i="1"/>
  <c r="AM49" i="1"/>
  <c r="AM50" i="1"/>
  <c r="AM51" i="1"/>
  <c r="AM52" i="1"/>
  <c r="AM53" i="1"/>
  <c r="AM54" i="1"/>
  <c r="AW102" i="2" l="1"/>
  <c r="AW113" i="2"/>
  <c r="AX102" i="1"/>
  <c r="AW102" i="4"/>
  <c r="AX91" i="4"/>
  <c r="AV102" i="4"/>
  <c r="AV91" i="1"/>
  <c r="AV102" i="1"/>
  <c r="AX113" i="3"/>
  <c r="AW102" i="1"/>
  <c r="AX102" i="4"/>
  <c r="AV113" i="1"/>
  <c r="AW113" i="4"/>
  <c r="AV113" i="2"/>
  <c r="AV113" i="3"/>
  <c r="AV91" i="3"/>
  <c r="AV113" i="4"/>
  <c r="AW102" i="3"/>
  <c r="AX113" i="4"/>
  <c r="AW91" i="3"/>
  <c r="AX113" i="1"/>
  <c r="AV102" i="2"/>
  <c r="AX102" i="3"/>
  <c r="AV102" i="3"/>
  <c r="AW91" i="1"/>
  <c r="AW113" i="1"/>
  <c r="AX113" i="2"/>
  <c r="AW91" i="2"/>
  <c r="AW113" i="3"/>
  <c r="AX91" i="1"/>
  <c r="AW91" i="4"/>
  <c r="AX91" i="2"/>
  <c r="AV91" i="2"/>
  <c r="AV91" i="4"/>
  <c r="AX102" i="2"/>
  <c r="AX91" i="3"/>
  <c r="AX58" i="3"/>
  <c r="H87" i="11"/>
  <c r="L81" i="11"/>
  <c r="B84" i="11"/>
  <c r="K85" i="11"/>
  <c r="I85" i="11"/>
  <c r="K82" i="11"/>
  <c r="L82" i="11"/>
  <c r="L86" i="11"/>
  <c r="K80" i="11"/>
  <c r="D83" i="11"/>
  <c r="C85" i="11"/>
  <c r="M87" i="11"/>
  <c r="K84" i="11"/>
  <c r="C82" i="11"/>
  <c r="M86" i="11"/>
  <c r="D81" i="11"/>
  <c r="I86" i="11"/>
  <c r="F86" i="11"/>
  <c r="M85" i="11"/>
  <c r="C80" i="11"/>
  <c r="E82" i="11"/>
  <c r="M83" i="11"/>
  <c r="E87" i="11"/>
  <c r="C84" i="11"/>
  <c r="J87" i="11"/>
  <c r="K81" i="11"/>
  <c r="E83" i="11"/>
  <c r="H86" i="11"/>
  <c r="F85" i="11"/>
  <c r="E85" i="11"/>
  <c r="D82" i="11"/>
  <c r="F81" i="11"/>
  <c r="K83" i="11"/>
  <c r="K86" i="11"/>
  <c r="B87" i="11"/>
  <c r="C81" i="11"/>
  <c r="D87" i="11"/>
  <c r="F87" i="11"/>
  <c r="F84" i="11"/>
  <c r="G87" i="11"/>
  <c r="J85" i="11"/>
  <c r="H85" i="11"/>
  <c r="K87" i="11"/>
  <c r="D84" i="11"/>
  <c r="E81" i="11"/>
  <c r="H80" i="11"/>
  <c r="C83" i="11"/>
  <c r="C86" i="11"/>
  <c r="J86" i="11"/>
  <c r="M80" i="11"/>
  <c r="J83" i="11"/>
  <c r="M84" i="11"/>
  <c r="F83" i="11"/>
  <c r="I81" i="11"/>
  <c r="B85" i="11"/>
  <c r="G83" i="11"/>
  <c r="C87" i="11"/>
  <c r="G84" i="11"/>
  <c r="M82" i="11"/>
  <c r="L84" i="11"/>
  <c r="B86" i="11"/>
  <c r="J82" i="11"/>
  <c r="J81" i="11"/>
  <c r="L85" i="11"/>
  <c r="G81" i="11"/>
  <c r="G85" i="11"/>
  <c r="F82" i="11"/>
  <c r="L87" i="11"/>
  <c r="M81" i="11"/>
  <c r="B83" i="11"/>
  <c r="I84" i="11"/>
  <c r="B82" i="11"/>
  <c r="B81" i="11"/>
  <c r="I87" i="11"/>
  <c r="J84" i="11"/>
  <c r="I82" i="11"/>
  <c r="E86" i="11"/>
  <c r="D86" i="11"/>
  <c r="G80" i="11"/>
  <c r="L83" i="11"/>
  <c r="H83" i="11"/>
  <c r="G82" i="11"/>
  <c r="J72" i="11"/>
  <c r="K71" i="11"/>
  <c r="C71" i="11"/>
  <c r="B71" i="11"/>
  <c r="D72" i="11"/>
  <c r="G73" i="11"/>
  <c r="F70" i="11"/>
  <c r="L75" i="11"/>
  <c r="D73" i="11"/>
  <c r="B72" i="11"/>
  <c r="K72" i="11"/>
  <c r="C72" i="11"/>
  <c r="D69" i="11"/>
  <c r="L70" i="11"/>
  <c r="I70" i="11"/>
  <c r="G70" i="11"/>
  <c r="D75" i="11"/>
  <c r="D70" i="11"/>
  <c r="K73" i="11"/>
  <c r="C73" i="11"/>
  <c r="J70" i="11"/>
  <c r="G69" i="11"/>
  <c r="G75" i="11"/>
  <c r="E70" i="11"/>
  <c r="L68" i="11"/>
  <c r="K74" i="11"/>
  <c r="C74" i="11"/>
  <c r="B70" i="11"/>
  <c r="I72" i="11"/>
  <c r="H72" i="11"/>
  <c r="J69" i="11"/>
  <c r="K75" i="11"/>
  <c r="C75" i="11"/>
  <c r="J75" i="11"/>
  <c r="M74" i="11"/>
  <c r="D68" i="11"/>
  <c r="I75" i="11"/>
  <c r="G71" i="11"/>
  <c r="F75" i="11"/>
  <c r="D71" i="11"/>
  <c r="K68" i="11"/>
  <c r="C68" i="11"/>
  <c r="B75" i="11"/>
  <c r="E72" i="11"/>
  <c r="L74" i="11"/>
  <c r="F74" i="11"/>
  <c r="H75" i="11"/>
  <c r="I68" i="11"/>
  <c r="F73" i="11"/>
  <c r="M69" i="11"/>
  <c r="I69" i="11"/>
  <c r="D74" i="11"/>
  <c r="K69" i="11"/>
  <c r="C69" i="11"/>
  <c r="L71" i="11"/>
  <c r="M70" i="11"/>
  <c r="J74" i="11"/>
  <c r="H73" i="11"/>
  <c r="I74" i="11"/>
  <c r="H74" i="11"/>
  <c r="G74" i="11"/>
  <c r="E74" i="11"/>
  <c r="E69" i="11"/>
  <c r="L72" i="11"/>
  <c r="K70" i="11"/>
  <c r="C70" i="11"/>
  <c r="J71" i="11"/>
  <c r="E68" i="11"/>
  <c r="B74" i="11"/>
  <c r="H69" i="11"/>
  <c r="L73" i="11"/>
  <c r="H70" i="11"/>
  <c r="I71" i="11"/>
  <c r="H71" i="11"/>
  <c r="I58" i="11"/>
  <c r="E59" i="11"/>
  <c r="I56" i="11"/>
  <c r="L60" i="11"/>
  <c r="K63" i="11"/>
  <c r="C58" i="11"/>
  <c r="B61" i="11"/>
  <c r="K60" i="11"/>
  <c r="H57" i="11"/>
  <c r="D63" i="11"/>
  <c r="I59" i="11"/>
  <c r="C63" i="11"/>
  <c r="L56" i="11"/>
  <c r="F58" i="11"/>
  <c r="K58" i="11"/>
  <c r="B58" i="11"/>
  <c r="G61" i="11"/>
  <c r="G62" i="11"/>
  <c r="L62" i="11"/>
  <c r="H63" i="11"/>
  <c r="D58" i="11"/>
  <c r="M63" i="11"/>
  <c r="M60" i="11"/>
  <c r="J61" i="11"/>
  <c r="D62" i="11"/>
  <c r="G59" i="11"/>
  <c r="C56" i="11"/>
  <c r="G57" i="11"/>
  <c r="K61" i="11"/>
  <c r="I63" i="11"/>
  <c r="I61" i="11"/>
  <c r="M62" i="11"/>
  <c r="H58" i="11"/>
  <c r="E63" i="11"/>
  <c r="E60" i="11"/>
  <c r="J59" i="11"/>
  <c r="J62" i="11"/>
  <c r="F62" i="11"/>
  <c r="M56" i="11"/>
  <c r="L63" i="11"/>
  <c r="K56" i="11"/>
  <c r="G58" i="11"/>
  <c r="B63" i="11"/>
  <c r="H62" i="11"/>
  <c r="D60" i="11"/>
  <c r="E62" i="11"/>
  <c r="M57" i="11"/>
  <c r="I62" i="11"/>
  <c r="C61" i="11"/>
  <c r="B59" i="11"/>
  <c r="J63" i="11"/>
  <c r="M61" i="11"/>
  <c r="E56" i="11"/>
  <c r="C59" i="11"/>
  <c r="J58" i="11"/>
  <c r="J57" i="11"/>
  <c r="H59" i="11"/>
  <c r="G60" i="11"/>
  <c r="H60" i="11"/>
  <c r="C60" i="11"/>
  <c r="E57" i="11"/>
  <c r="H61" i="11"/>
  <c r="L58" i="11"/>
  <c r="B62" i="11"/>
  <c r="D57" i="11"/>
  <c r="D61" i="11"/>
  <c r="E61" i="11"/>
  <c r="F59" i="11"/>
  <c r="F63" i="11"/>
  <c r="L61" i="11"/>
  <c r="M58" i="11"/>
  <c r="F57" i="11"/>
  <c r="G63" i="11"/>
  <c r="K59" i="11"/>
  <c r="L57" i="11"/>
  <c r="G56" i="11"/>
  <c r="I57" i="11"/>
  <c r="C57" i="11"/>
  <c r="J60" i="11"/>
  <c r="K57" i="11"/>
  <c r="K62" i="11"/>
  <c r="D59" i="11"/>
  <c r="E58" i="11"/>
  <c r="F60" i="11"/>
  <c r="M59" i="11"/>
  <c r="B57" i="11"/>
  <c r="F61" i="11"/>
  <c r="H56" i="11"/>
  <c r="D56" i="11"/>
  <c r="B60" i="11"/>
  <c r="C62" i="11"/>
  <c r="AX36" i="4"/>
  <c r="AW36" i="4"/>
  <c r="AW47" i="4"/>
  <c r="AW80" i="4"/>
  <c r="AV69" i="4"/>
  <c r="AW25" i="4"/>
  <c r="AW58" i="4"/>
  <c r="AF24" i="11"/>
  <c r="AF25" i="11"/>
  <c r="AV36" i="3"/>
  <c r="AW58" i="3"/>
  <c r="AW69" i="3"/>
  <c r="AX80" i="3"/>
  <c r="AV80" i="3"/>
  <c r="AV69" i="3"/>
  <c r="AX36" i="3"/>
  <c r="AW47" i="2"/>
  <c r="AW14" i="2"/>
  <c r="AX28" i="1"/>
  <c r="AW39" i="1"/>
  <c r="AV14" i="4"/>
  <c r="AX80" i="4"/>
  <c r="AV80" i="4"/>
  <c r="AV36" i="4"/>
  <c r="AV25" i="4"/>
  <c r="AX25" i="4"/>
  <c r="AX69" i="4"/>
  <c r="AW69" i="4"/>
  <c r="AX14" i="4"/>
  <c r="AV58" i="3"/>
  <c r="AX69" i="3"/>
  <c r="AV14" i="3"/>
  <c r="AV47" i="3"/>
  <c r="AW80" i="3"/>
  <c r="AW14" i="3"/>
  <c r="AX36" i="2"/>
  <c r="AV36" i="2"/>
  <c r="AW25" i="2"/>
  <c r="AW36" i="2"/>
  <c r="AX58" i="2"/>
  <c r="AV58" i="2"/>
  <c r="AX14" i="2"/>
  <c r="AX25" i="2"/>
  <c r="AV25" i="2"/>
  <c r="AX47" i="2"/>
  <c r="AV28" i="1"/>
  <c r="AX17" i="1"/>
  <c r="AX39" i="1"/>
  <c r="AV39" i="1"/>
  <c r="AV17" i="1"/>
  <c r="AW28" i="1"/>
  <c r="AW17" i="1"/>
  <c r="AW14" i="4"/>
  <c r="AX58" i="4"/>
  <c r="AV47" i="4"/>
  <c r="AV58" i="4"/>
  <c r="AX47" i="4"/>
  <c r="AV25" i="3"/>
  <c r="AX47" i="3"/>
  <c r="AW47" i="3"/>
  <c r="AW25" i="3"/>
  <c r="AX25" i="3"/>
  <c r="AW36" i="3"/>
  <c r="AX14" i="3"/>
  <c r="AV14" i="2"/>
  <c r="AV47" i="2"/>
  <c r="AW58" i="2"/>
  <c r="AX80" i="1"/>
  <c r="AW69" i="1"/>
  <c r="AV80" i="1"/>
  <c r="AX58" i="1"/>
  <c r="AW36" i="1"/>
  <c r="AX69" i="1"/>
  <c r="AV69" i="1"/>
  <c r="AW80" i="1"/>
  <c r="AV58" i="1"/>
  <c r="AV25" i="1"/>
  <c r="AV47" i="1"/>
  <c r="AX25" i="1"/>
  <c r="AX47" i="1"/>
  <c r="AW58" i="1"/>
  <c r="AW14" i="1"/>
  <c r="AX14" i="1"/>
  <c r="AX36" i="1"/>
  <c r="AW47" i="1"/>
  <c r="AV36" i="1"/>
  <c r="AW25" i="1"/>
  <c r="AV14" i="1"/>
  <c r="AF23" i="11" l="1"/>
  <c r="AY113" i="4"/>
  <c r="BE27" i="4" s="1"/>
  <c r="E16" i="9" s="1"/>
  <c r="AZ91" i="4"/>
  <c r="BF25" i="4" s="1"/>
  <c r="AY91" i="4"/>
  <c r="BE25" i="4" s="1"/>
  <c r="E14" i="9" s="1"/>
  <c r="AZ113" i="2"/>
  <c r="BF27" i="2" s="1"/>
  <c r="AY113" i="2"/>
  <c r="BE27" i="2" s="1"/>
  <c r="C16" i="9" s="1"/>
  <c r="AY102" i="4"/>
  <c r="BE26" i="4" s="1"/>
  <c r="E15" i="9" s="1"/>
  <c r="AZ102" i="4"/>
  <c r="BF26" i="4" s="1"/>
  <c r="AZ91" i="2"/>
  <c r="BF25" i="2" s="1"/>
  <c r="AY91" i="2"/>
  <c r="BE25" i="2" s="1"/>
  <c r="C14" i="9" s="1"/>
  <c r="AZ113" i="4"/>
  <c r="BF27" i="4" s="1"/>
  <c r="AZ113" i="1"/>
  <c r="BF27" i="1" s="1"/>
  <c r="AY113" i="1"/>
  <c r="BE27" i="1" s="1"/>
  <c r="B16" i="9" s="1"/>
  <c r="AY102" i="3"/>
  <c r="BE26" i="3" s="1"/>
  <c r="D15" i="9" s="1"/>
  <c r="AZ102" i="3"/>
  <c r="BF26" i="3" s="1"/>
  <c r="AZ102" i="2"/>
  <c r="BF26" i="2" s="1"/>
  <c r="AY102" i="2"/>
  <c r="BE26" i="2" s="1"/>
  <c r="C15" i="9" s="1"/>
  <c r="AZ91" i="3"/>
  <c r="BF25" i="3" s="1"/>
  <c r="AY91" i="3"/>
  <c r="BE25" i="3" s="1"/>
  <c r="D14" i="9" s="1"/>
  <c r="AZ102" i="1"/>
  <c r="BF26" i="1" s="1"/>
  <c r="AY102" i="1"/>
  <c r="BE26" i="1" s="1"/>
  <c r="B15" i="9" s="1"/>
  <c r="AZ113" i="3"/>
  <c r="BF27" i="3" s="1"/>
  <c r="AY113" i="3"/>
  <c r="BE27" i="3" s="1"/>
  <c r="D16" i="9" s="1"/>
  <c r="AZ91" i="1"/>
  <c r="BF25" i="1" s="1"/>
  <c r="AY91" i="1"/>
  <c r="BE25" i="1" s="1"/>
  <c r="B14" i="9" s="1"/>
  <c r="Z9" i="11"/>
  <c r="R56" i="10"/>
  <c r="R43" i="10"/>
  <c r="U11" i="11"/>
  <c r="BF24" i="2"/>
  <c r="AZ80" i="3"/>
  <c r="BF24" i="3" s="1"/>
  <c r="AY39" i="1"/>
  <c r="AZ25" i="4"/>
  <c r="BF19" i="4" s="1"/>
  <c r="AY58" i="3"/>
  <c r="BE22" i="3" s="1"/>
  <c r="AY80" i="3"/>
  <c r="BE24" i="3" s="1"/>
  <c r="D13" i="9" s="1"/>
  <c r="AY25" i="2"/>
  <c r="BE19" i="2" s="1"/>
  <c r="AY36" i="2"/>
  <c r="BE20" i="2" s="1"/>
  <c r="AZ69" i="4"/>
  <c r="BF23" i="4" s="1"/>
  <c r="AZ69" i="3"/>
  <c r="BF23" i="3" s="1"/>
  <c r="AZ58" i="2"/>
  <c r="BF22" i="2" s="1"/>
  <c r="Q7" i="11"/>
  <c r="Q140" i="11"/>
  <c r="Q116" i="11"/>
  <c r="Q92" i="11"/>
  <c r="P128" i="11"/>
  <c r="P104" i="11"/>
  <c r="R145" i="11"/>
  <c r="R121" i="11"/>
  <c r="R97" i="11"/>
  <c r="Q143" i="11"/>
  <c r="Q119" i="11"/>
  <c r="Q95" i="11"/>
  <c r="S140" i="11"/>
  <c r="S116" i="11"/>
  <c r="S92" i="11"/>
  <c r="P99" i="11"/>
  <c r="P145" i="11"/>
  <c r="R106" i="11"/>
  <c r="P147" i="11"/>
  <c r="R98" i="11"/>
  <c r="P72" i="11"/>
  <c r="P48" i="11"/>
  <c r="S131" i="11"/>
  <c r="P84" i="11"/>
  <c r="S61" i="11"/>
  <c r="S37" i="11"/>
  <c r="R118" i="11"/>
  <c r="R73" i="11"/>
  <c r="R49" i="11"/>
  <c r="S111" i="11"/>
  <c r="R38" i="11"/>
  <c r="Q61" i="11"/>
  <c r="Q71" i="11"/>
  <c r="R25" i="11"/>
  <c r="Q69" i="11"/>
  <c r="Q21" i="11"/>
  <c r="S50" i="11"/>
  <c r="Q75" i="11"/>
  <c r="Q74" i="11"/>
  <c r="S10" i="11"/>
  <c r="S13" i="11"/>
  <c r="S7" i="11"/>
  <c r="S9" i="11"/>
  <c r="S12" i="11"/>
  <c r="Q130" i="11"/>
  <c r="Q106" i="11"/>
  <c r="P142" i="11"/>
  <c r="P118" i="11"/>
  <c r="P94" i="11"/>
  <c r="R135" i="11"/>
  <c r="R111" i="11"/>
  <c r="R87" i="11"/>
  <c r="Q133" i="11"/>
  <c r="Q109" i="11"/>
  <c r="Q85" i="11"/>
  <c r="S130" i="11"/>
  <c r="S106" i="11"/>
  <c r="S82" i="11"/>
  <c r="P75" i="11"/>
  <c r="P143" i="11"/>
  <c r="R80" i="11"/>
  <c r="P135" i="11"/>
  <c r="Q84" i="11"/>
  <c r="P62" i="11"/>
  <c r="P38" i="11"/>
  <c r="S107" i="11"/>
  <c r="S75" i="11"/>
  <c r="S51" i="11"/>
  <c r="S27" i="11"/>
  <c r="Q128" i="11"/>
  <c r="Q104" i="11"/>
  <c r="P140" i="11"/>
  <c r="P116" i="11"/>
  <c r="P92" i="11"/>
  <c r="R133" i="11"/>
  <c r="R109" i="11"/>
  <c r="R85" i="11"/>
  <c r="Q131" i="11"/>
  <c r="Q107" i="11"/>
  <c r="Q83" i="11"/>
  <c r="S128" i="11"/>
  <c r="S104" i="11"/>
  <c r="R134" i="11"/>
  <c r="P73" i="11"/>
  <c r="S141" i="11"/>
  <c r="R74" i="11"/>
  <c r="S133" i="11"/>
  <c r="Q146" i="11"/>
  <c r="Q122" i="11"/>
  <c r="Q98" i="11"/>
  <c r="P134" i="11"/>
  <c r="P110" i="11"/>
  <c r="S147" i="11"/>
  <c r="R131" i="11"/>
  <c r="R107" i="11"/>
  <c r="R83" i="11"/>
  <c r="Q129" i="11"/>
  <c r="Q105" i="11"/>
  <c r="S146" i="11"/>
  <c r="S122" i="11"/>
  <c r="S98" i="11"/>
  <c r="P123" i="11"/>
  <c r="P71" i="11"/>
  <c r="R130" i="11"/>
  <c r="R72" i="11"/>
  <c r="R122" i="11"/>
  <c r="Q82" i="11"/>
  <c r="P58" i="11"/>
  <c r="P34" i="11"/>
  <c r="S87" i="11"/>
  <c r="S71" i="11"/>
  <c r="S47" i="11"/>
  <c r="R142" i="11"/>
  <c r="P86" i="11"/>
  <c r="R59" i="11"/>
  <c r="R35" i="11"/>
  <c r="Q60" i="11"/>
  <c r="S23" i="11"/>
  <c r="Q144" i="11"/>
  <c r="Q120" i="11"/>
  <c r="Q96" i="11"/>
  <c r="P132" i="11"/>
  <c r="P108" i="11"/>
  <c r="S145" i="11"/>
  <c r="R129" i="11"/>
  <c r="R105" i="11"/>
  <c r="Q147" i="11"/>
  <c r="Q123" i="11"/>
  <c r="Q99" i="11"/>
  <c r="S144" i="11"/>
  <c r="S120" i="11"/>
  <c r="S96" i="11"/>
  <c r="S121" i="11"/>
  <c r="P69" i="11"/>
  <c r="P119" i="11"/>
  <c r="R70" i="11"/>
  <c r="P111" i="11"/>
  <c r="P80" i="11"/>
  <c r="P56" i="11"/>
  <c r="R144" i="11"/>
  <c r="Q86" i="11"/>
  <c r="S69" i="11"/>
  <c r="S45" i="11"/>
  <c r="P131" i="11"/>
  <c r="U13" i="11"/>
  <c r="Y7" i="11"/>
  <c r="AA7" i="11"/>
  <c r="Y132" i="11"/>
  <c r="Y108" i="11"/>
  <c r="X144" i="11"/>
  <c r="X120" i="11"/>
  <c r="X96" i="11"/>
  <c r="Z141" i="11"/>
  <c r="Z117" i="11"/>
  <c r="Z93" i="11"/>
  <c r="Y141" i="11"/>
  <c r="Y117" i="11"/>
  <c r="Y93" i="11"/>
  <c r="AA134" i="11"/>
  <c r="AA110" i="11"/>
  <c r="AA86" i="11"/>
  <c r="Z104" i="11"/>
  <c r="X73" i="11"/>
  <c r="X133" i="11"/>
  <c r="Z72" i="11"/>
  <c r="Z140" i="11"/>
  <c r="X74" i="11"/>
  <c r="X50" i="11"/>
  <c r="Z134" i="11"/>
  <c r="AA73" i="11"/>
  <c r="AA49" i="11"/>
  <c r="AA25" i="11"/>
  <c r="Z84" i="11"/>
  <c r="Z63" i="11"/>
  <c r="Z39" i="11"/>
  <c r="X82" i="11"/>
  <c r="Y50" i="11"/>
  <c r="AA85" i="11"/>
  <c r="Y59" i="11"/>
  <c r="Y32" i="11"/>
  <c r="AA141" i="11"/>
  <c r="Z60" i="11"/>
  <c r="Y26" i="11"/>
  <c r="X95" i="11"/>
  <c r="Z38" i="11"/>
  <c r="X49" i="11"/>
  <c r="X39" i="11"/>
  <c r="X83" i="11"/>
  <c r="Z24" i="11"/>
  <c r="Y71" i="11"/>
  <c r="Y20" i="11"/>
  <c r="Y130" i="11"/>
  <c r="Y106" i="11"/>
  <c r="X142" i="11"/>
  <c r="X118" i="11"/>
  <c r="X94" i="11"/>
  <c r="Z135" i="11"/>
  <c r="Z111" i="11"/>
  <c r="Z87" i="11"/>
  <c r="Y135" i="11"/>
  <c r="Y111" i="11"/>
  <c r="Y87" i="11"/>
  <c r="AA132" i="11"/>
  <c r="AA108" i="11"/>
  <c r="AA84" i="11"/>
  <c r="X93" i="11"/>
  <c r="X71" i="11"/>
  <c r="AA131" i="11"/>
  <c r="Y128" i="11"/>
  <c r="Y104" i="11"/>
  <c r="X140" i="11"/>
  <c r="X116" i="11"/>
  <c r="X92" i="11"/>
  <c r="Z133" i="11"/>
  <c r="Z109" i="11"/>
  <c r="Z85" i="11"/>
  <c r="Y133" i="11"/>
  <c r="Y109" i="11"/>
  <c r="Y85" i="11"/>
  <c r="AA130" i="11"/>
  <c r="AA106" i="11"/>
  <c r="AA82" i="11"/>
  <c r="AA87" i="11"/>
  <c r="X69" i="11"/>
  <c r="Z120" i="11"/>
  <c r="Y146" i="11"/>
  <c r="Y122" i="11"/>
  <c r="Y98" i="11"/>
  <c r="X134" i="11"/>
  <c r="X110" i="11"/>
  <c r="AA147" i="11"/>
  <c r="Z131" i="11"/>
  <c r="Z107" i="11"/>
  <c r="Z83" i="11"/>
  <c r="Y131" i="11"/>
  <c r="Y107" i="11"/>
  <c r="Y83" i="11"/>
  <c r="AA128" i="11"/>
  <c r="AA104" i="11"/>
  <c r="X141" i="11"/>
  <c r="Y86" i="11"/>
  <c r="X63" i="11"/>
  <c r="X109" i="11"/>
  <c r="Z62" i="11"/>
  <c r="Z116" i="11"/>
  <c r="X68" i="11"/>
  <c r="X44" i="11"/>
  <c r="Z110" i="11"/>
  <c r="AA63" i="11"/>
  <c r="AA39" i="11"/>
  <c r="X121" i="11"/>
  <c r="AA81" i="11"/>
  <c r="Z57" i="11"/>
  <c r="Z33" i="11"/>
  <c r="Y63" i="11"/>
  <c r="Z32" i="11"/>
  <c r="X143" i="11"/>
  <c r="Y56" i="11"/>
  <c r="Z23" i="11"/>
  <c r="X87" i="11"/>
  <c r="AA38" i="11"/>
  <c r="Y21" i="11"/>
  <c r="AA68" i="11"/>
  <c r="X26" i="11"/>
  <c r="Y68" i="11"/>
  <c r="AA22" i="11"/>
  <c r="AA48" i="11"/>
  <c r="Y48" i="11"/>
  <c r="Z48" i="11"/>
  <c r="X7" i="11"/>
  <c r="AA10" i="11"/>
  <c r="Y144" i="11"/>
  <c r="Y120" i="11"/>
  <c r="Y96" i="11"/>
  <c r="X132" i="11"/>
  <c r="X108" i="11"/>
  <c r="AA145" i="11"/>
  <c r="Z129" i="11"/>
  <c r="Z105" i="11"/>
  <c r="Z81" i="11"/>
  <c r="Y129" i="11"/>
  <c r="Y105" i="11"/>
  <c r="AA146" i="11"/>
  <c r="AA122" i="11"/>
  <c r="AA98" i="11"/>
  <c r="AA135" i="11"/>
  <c r="X85" i="11"/>
  <c r="X147" i="11"/>
  <c r="AA107" i="11"/>
  <c r="Z142" i="11"/>
  <c r="X105" i="11"/>
  <c r="X62" i="11"/>
  <c r="X38" i="11"/>
  <c r="X99" i="11"/>
  <c r="AA61" i="11"/>
  <c r="AA37" i="11"/>
  <c r="AA119" i="11"/>
  <c r="Z75" i="11"/>
  <c r="Z51" i="11"/>
  <c r="Z27" i="11"/>
  <c r="AA58" i="11"/>
  <c r="Y27" i="11"/>
  <c r="AA105" i="11"/>
  <c r="AA36" i="11"/>
  <c r="Z21" i="11"/>
  <c r="Y84" i="11"/>
  <c r="Y37" i="11"/>
  <c r="Y51" i="11"/>
  <c r="X61" i="11"/>
  <c r="X25" i="11"/>
  <c r="AA62" i="11"/>
  <c r="AA20" i="11"/>
  <c r="Y47" i="11"/>
  <c r="Z130" i="11"/>
  <c r="X47" i="11"/>
  <c r="AA11" i="11"/>
  <c r="AA13" i="11"/>
  <c r="Y142" i="11"/>
  <c r="Y118" i="11"/>
  <c r="Y94" i="11"/>
  <c r="X130" i="11"/>
  <c r="X106" i="11"/>
  <c r="Z147" i="11"/>
  <c r="Z123" i="11"/>
  <c r="Z99" i="11"/>
  <c r="Y147" i="11"/>
  <c r="Y123" i="11"/>
  <c r="Y99" i="11"/>
  <c r="AA144" i="11"/>
  <c r="AA120" i="11"/>
  <c r="AA96" i="11"/>
  <c r="Z128" i="11"/>
  <c r="X84" i="11"/>
  <c r="X135" i="11"/>
  <c r="Z96" i="11"/>
  <c r="X131" i="11"/>
  <c r="AA99" i="11"/>
  <c r="X60" i="11"/>
  <c r="X36" i="11"/>
  <c r="AA97" i="11"/>
  <c r="AA59" i="11"/>
  <c r="AA35" i="11"/>
  <c r="Z108" i="11"/>
  <c r="Z73" i="11"/>
  <c r="Z49" i="11"/>
  <c r="Z25" i="11"/>
  <c r="Y57" i="11"/>
  <c r="AA26" i="11"/>
  <c r="Y74" i="11"/>
  <c r="Y35" i="11"/>
  <c r="Y69" i="11"/>
  <c r="Y72" i="11"/>
  <c r="Z36" i="11"/>
  <c r="X20" i="11"/>
  <c r="Y60" i="11"/>
  <c r="X23" i="11"/>
  <c r="AA46" i="11"/>
  <c r="AA80" i="11"/>
  <c r="Z46" i="11"/>
  <c r="X107" i="11"/>
  <c r="Y46" i="11"/>
  <c r="AA9" i="11"/>
  <c r="AA12" i="11"/>
  <c r="Y140" i="11"/>
  <c r="Y116" i="11"/>
  <c r="Y92" i="11"/>
  <c r="X128" i="11"/>
  <c r="X104" i="11"/>
  <c r="Z145" i="11"/>
  <c r="Z121" i="11"/>
  <c r="Z97" i="11"/>
  <c r="Y145" i="11"/>
  <c r="Y121" i="11"/>
  <c r="Y97" i="11"/>
  <c r="AA142" i="11"/>
  <c r="AA118" i="11"/>
  <c r="AA94" i="11"/>
  <c r="X117" i="11"/>
  <c r="X81" i="11"/>
  <c r="AA133" i="11"/>
  <c r="Z80" i="11"/>
  <c r="AA129" i="11"/>
  <c r="Z92" i="11"/>
  <c r="X58" i="11"/>
  <c r="X34" i="11"/>
  <c r="Z82" i="11"/>
  <c r="AA57" i="11"/>
  <c r="AA33" i="11"/>
  <c r="X97" i="11"/>
  <c r="Z71" i="11"/>
  <c r="Z47" i="11"/>
  <c r="X145" i="11"/>
  <c r="Z56" i="11"/>
  <c r="AA23" i="11"/>
  <c r="AA72" i="11"/>
  <c r="Z34" i="11"/>
  <c r="Z50" i="11"/>
  <c r="AA70" i="11"/>
  <c r="X35" i="11"/>
  <c r="Z122" i="11"/>
  <c r="AA44" i="11"/>
  <c r="X21" i="11"/>
  <c r="Y45" i="11"/>
  <c r="Z94" i="11"/>
  <c r="X45" i="11"/>
  <c r="Z98" i="11"/>
  <c r="Y24" i="11"/>
  <c r="W10" i="11"/>
  <c r="Y12" i="11"/>
  <c r="Q8" i="11"/>
  <c r="P11" i="11"/>
  <c r="R10" i="11"/>
  <c r="T9" i="11"/>
  <c r="Q22" i="11"/>
  <c r="S36" i="11"/>
  <c r="Q81" i="11"/>
  <c r="R22" i="11"/>
  <c r="Q57" i="11"/>
  <c r="S20" i="11"/>
  <c r="S56" i="11"/>
  <c r="R60" i="11"/>
  <c r="Q63" i="11"/>
  <c r="Q25" i="11"/>
  <c r="P105" i="11"/>
  <c r="R44" i="11"/>
  <c r="P7" i="11"/>
  <c r="P37" i="11"/>
  <c r="R33" i="11"/>
  <c r="R63" i="11"/>
  <c r="P107" i="11"/>
  <c r="S59" i="11"/>
  <c r="R120" i="11"/>
  <c r="P70" i="11"/>
  <c r="R68" i="11"/>
  <c r="S97" i="11"/>
  <c r="S132" i="11"/>
  <c r="Q121" i="11"/>
  <c r="R119" i="11"/>
  <c r="P120" i="11"/>
  <c r="Q118" i="11"/>
  <c r="AA50" i="11"/>
  <c r="AA24" i="11"/>
  <c r="Y39" i="11"/>
  <c r="X59" i="11"/>
  <c r="X57" i="11"/>
  <c r="X51" i="11"/>
  <c r="Z61" i="11"/>
  <c r="AA45" i="11"/>
  <c r="X32" i="11"/>
  <c r="X129" i="11"/>
  <c r="AA92" i="11"/>
  <c r="Z143" i="11"/>
  <c r="Q10" i="11"/>
  <c r="P13" i="11"/>
  <c r="X14" i="11"/>
  <c r="R7" i="11"/>
  <c r="Z13" i="11"/>
  <c r="U8" i="11"/>
  <c r="Q12" i="11"/>
  <c r="Z7" i="11"/>
  <c r="S14" i="11"/>
  <c r="Q24" i="11"/>
  <c r="Q56" i="11"/>
  <c r="R116" i="11"/>
  <c r="R24" i="11"/>
  <c r="S58" i="11"/>
  <c r="S22" i="11"/>
  <c r="S72" i="11"/>
  <c r="P21" i="11"/>
  <c r="S74" i="11"/>
  <c r="Q44" i="11"/>
  <c r="S123" i="11"/>
  <c r="Q45" i="11"/>
  <c r="P20" i="11"/>
  <c r="Q39" i="11"/>
  <c r="R37" i="11"/>
  <c r="R69" i="11"/>
  <c r="S129" i="11"/>
  <c r="S63" i="11"/>
  <c r="P133" i="11"/>
  <c r="P74" i="11"/>
  <c r="S93" i="11"/>
  <c r="R110" i="11"/>
  <c r="S134" i="11"/>
  <c r="Q135" i="11"/>
  <c r="R123" i="11"/>
  <c r="P122" i="11"/>
  <c r="Q132" i="11"/>
  <c r="AA93" i="11"/>
  <c r="Y38" i="11"/>
  <c r="Y70" i="11"/>
  <c r="Y61" i="11"/>
  <c r="Z58" i="11"/>
  <c r="AA74" i="11"/>
  <c r="Z69" i="11"/>
  <c r="AA47" i="11"/>
  <c r="X46" i="11"/>
  <c r="Z146" i="11"/>
  <c r="AA116" i="11"/>
  <c r="X98" i="11"/>
  <c r="T11" i="11"/>
  <c r="P9" i="11"/>
  <c r="W13" i="11"/>
  <c r="X11" i="11"/>
  <c r="Q11" i="11"/>
  <c r="P14" i="11"/>
  <c r="Y9" i="11"/>
  <c r="W12" i="11"/>
  <c r="Z12" i="11"/>
  <c r="S11" i="11"/>
  <c r="S26" i="11"/>
  <c r="P57" i="11"/>
  <c r="P121" i="11"/>
  <c r="R32" i="11"/>
  <c r="S70" i="11"/>
  <c r="S24" i="11"/>
  <c r="R84" i="11"/>
  <c r="P23" i="11"/>
  <c r="Q80" i="11"/>
  <c r="P45" i="11"/>
  <c r="P27" i="11"/>
  <c r="S46" i="11"/>
  <c r="P24" i="11"/>
  <c r="S44" i="11"/>
  <c r="R39" i="11"/>
  <c r="R71" i="11"/>
  <c r="R146" i="11"/>
  <c r="S73" i="11"/>
  <c r="P36" i="11"/>
  <c r="P83" i="11"/>
  <c r="P95" i="11"/>
  <c r="S84" i="11"/>
  <c r="S142" i="11"/>
  <c r="Q141" i="11"/>
  <c r="R141" i="11"/>
  <c r="P130" i="11"/>
  <c r="Q134" i="11"/>
  <c r="Z20" i="11"/>
  <c r="Z44" i="11"/>
  <c r="Y81" i="11"/>
  <c r="AA109" i="11"/>
  <c r="AA60" i="11"/>
  <c r="Y80" i="11"/>
  <c r="Y82" i="11"/>
  <c r="AA51" i="11"/>
  <c r="X48" i="11"/>
  <c r="Z68" i="11"/>
  <c r="AA140" i="11"/>
  <c r="X122" i="11"/>
  <c r="U14" i="11"/>
  <c r="Z10" i="11"/>
  <c r="Q13" i="11"/>
  <c r="Y14" i="11"/>
  <c r="R11" i="11"/>
  <c r="T10" i="11"/>
  <c r="P10" i="11"/>
  <c r="T12" i="11"/>
  <c r="U9" i="11"/>
  <c r="AA14" i="11"/>
  <c r="Q27" i="11"/>
  <c r="R58" i="11"/>
  <c r="P32" i="11"/>
  <c r="Q33" i="11"/>
  <c r="Q72" i="11"/>
  <c r="S32" i="11"/>
  <c r="S95" i="11"/>
  <c r="P25" i="11"/>
  <c r="R140" i="11"/>
  <c r="R46" i="11"/>
  <c r="R21" i="11"/>
  <c r="Q62" i="11"/>
  <c r="P129" i="11"/>
  <c r="P61" i="11"/>
  <c r="R45" i="11"/>
  <c r="R75" i="11"/>
  <c r="S33" i="11"/>
  <c r="S81" i="11"/>
  <c r="P44" i="11"/>
  <c r="S85" i="11"/>
  <c r="S117" i="11"/>
  <c r="S86" i="11"/>
  <c r="Q87" i="11"/>
  <c r="Q145" i="11"/>
  <c r="R143" i="11"/>
  <c r="P144" i="11"/>
  <c r="Q142" i="11"/>
  <c r="Z22" i="11"/>
  <c r="Y75" i="11"/>
  <c r="AA117" i="11"/>
  <c r="Z118" i="11"/>
  <c r="AA32" i="11"/>
  <c r="X119" i="11"/>
  <c r="AA83" i="11"/>
  <c r="AA69" i="11"/>
  <c r="X56" i="11"/>
  <c r="Z70" i="11"/>
  <c r="Y95" i="11"/>
  <c r="X146" i="11"/>
  <c r="R13" i="11"/>
  <c r="Y10" i="11"/>
  <c r="X13" i="11"/>
  <c r="X10" i="11"/>
  <c r="Y11" i="11"/>
  <c r="Q14" i="11"/>
  <c r="P12" i="11"/>
  <c r="T8" i="11"/>
  <c r="P8" i="11"/>
  <c r="S8" i="11"/>
  <c r="Q32" i="11"/>
  <c r="Q59" i="11"/>
  <c r="S38" i="11"/>
  <c r="S34" i="11"/>
  <c r="S99" i="11"/>
  <c r="Q48" i="11"/>
  <c r="R104" i="11"/>
  <c r="Q46" i="11"/>
  <c r="P35" i="11"/>
  <c r="Q47" i="11"/>
  <c r="R23" i="11"/>
  <c r="R92" i="11"/>
  <c r="S21" i="11"/>
  <c r="R62" i="11"/>
  <c r="R47" i="11"/>
  <c r="R81" i="11"/>
  <c r="S35" i="11"/>
  <c r="P82" i="11"/>
  <c r="P46" i="11"/>
  <c r="R86" i="11"/>
  <c r="R132" i="11"/>
  <c r="S94" i="11"/>
  <c r="Q93" i="11"/>
  <c r="R93" i="11"/>
  <c r="R147" i="11"/>
  <c r="P146" i="11"/>
  <c r="X24" i="11"/>
  <c r="Y44" i="11"/>
  <c r="Z86" i="11"/>
  <c r="Y23" i="11"/>
  <c r="X22" i="11"/>
  <c r="AA56" i="11"/>
  <c r="Z35" i="11"/>
  <c r="AA95" i="11"/>
  <c r="AA71" i="11"/>
  <c r="X70" i="11"/>
  <c r="Z74" i="11"/>
  <c r="Y119" i="11"/>
  <c r="Y110" i="11"/>
  <c r="Z14" i="11"/>
  <c r="W14" i="11"/>
  <c r="W8" i="11"/>
  <c r="X8" i="11"/>
  <c r="U10" i="11"/>
  <c r="R8" i="11"/>
  <c r="Q34" i="11"/>
  <c r="P33" i="11"/>
  <c r="S60" i="11"/>
  <c r="P59" i="11"/>
  <c r="Q50" i="11"/>
  <c r="R108" i="11"/>
  <c r="P49" i="11"/>
  <c r="P22" i="11"/>
  <c r="P47" i="11"/>
  <c r="Q68" i="11"/>
  <c r="S48" i="11"/>
  <c r="P26" i="11"/>
  <c r="P97" i="11"/>
  <c r="S25" i="11"/>
  <c r="Q73" i="11"/>
  <c r="R51" i="11"/>
  <c r="P87" i="11"/>
  <c r="S39" i="11"/>
  <c r="P85" i="11"/>
  <c r="P50" i="11"/>
  <c r="S109" i="11"/>
  <c r="S143" i="11"/>
  <c r="S108" i="11"/>
  <c r="Q97" i="11"/>
  <c r="R95" i="11"/>
  <c r="P96" i="11"/>
  <c r="Q94" i="11"/>
  <c r="X111" i="11"/>
  <c r="Y62" i="11"/>
  <c r="Z106" i="11"/>
  <c r="Y25" i="11"/>
  <c r="Z26" i="11"/>
  <c r="AA21" i="11"/>
  <c r="Z37" i="11"/>
  <c r="Z132" i="11"/>
  <c r="AA75" i="11"/>
  <c r="X72" i="11"/>
  <c r="Z144" i="11"/>
  <c r="Y143" i="11"/>
  <c r="Y134" i="11"/>
  <c r="X12" i="11"/>
  <c r="X9" i="11"/>
  <c r="Y13" i="11"/>
  <c r="W11" i="11"/>
  <c r="R12" i="11"/>
  <c r="R14" i="11"/>
  <c r="Z11" i="11"/>
  <c r="W7" i="11"/>
  <c r="Q58" i="11"/>
  <c r="R34" i="11"/>
  <c r="S68" i="11"/>
  <c r="S62" i="11"/>
  <c r="P51" i="11"/>
  <c r="P117" i="11"/>
  <c r="R50" i="11"/>
  <c r="R26" i="11"/>
  <c r="R48" i="11"/>
  <c r="S83" i="11"/>
  <c r="S80" i="11"/>
  <c r="Q38" i="11"/>
  <c r="S119" i="11"/>
  <c r="Q26" i="11"/>
  <c r="P93" i="11"/>
  <c r="R57" i="11"/>
  <c r="R94" i="11"/>
  <c r="S49" i="11"/>
  <c r="R96" i="11"/>
  <c r="P60" i="11"/>
  <c r="S135" i="11"/>
  <c r="P63" i="11"/>
  <c r="S110" i="11"/>
  <c r="Q111" i="11"/>
  <c r="R99" i="11"/>
  <c r="P98" i="11"/>
  <c r="Q108" i="11"/>
  <c r="Y22" i="11"/>
  <c r="Y73" i="11"/>
  <c r="Y36" i="11"/>
  <c r="Y34" i="11"/>
  <c r="X27" i="11"/>
  <c r="Y33" i="11"/>
  <c r="Z45" i="11"/>
  <c r="AA143" i="11"/>
  <c r="AA121" i="11"/>
  <c r="X80" i="11"/>
  <c r="X75" i="11"/>
  <c r="Z95" i="11"/>
  <c r="AA8" i="11"/>
  <c r="U12" i="11"/>
  <c r="Z8" i="11"/>
  <c r="U7" i="11"/>
  <c r="U131" i="11"/>
  <c r="U107" i="11"/>
  <c r="T143" i="11"/>
  <c r="T119" i="11"/>
  <c r="T95" i="11"/>
  <c r="V132" i="11"/>
  <c r="V108" i="11"/>
  <c r="V84" i="11"/>
  <c r="U130" i="11"/>
  <c r="U106" i="11"/>
  <c r="W147" i="11"/>
  <c r="W123" i="11"/>
  <c r="W99" i="11"/>
  <c r="V143" i="11"/>
  <c r="W82" i="11"/>
  <c r="T130" i="11"/>
  <c r="V87" i="11"/>
  <c r="V73" i="11"/>
  <c r="V131" i="11"/>
  <c r="T75" i="11"/>
  <c r="T51" i="11"/>
  <c r="T146" i="11"/>
  <c r="W92" i="11"/>
  <c r="W58" i="11"/>
  <c r="W34" i="11"/>
  <c r="V99" i="11"/>
  <c r="V60" i="11"/>
  <c r="V36" i="11"/>
  <c r="U71" i="11"/>
  <c r="W22" i="11"/>
  <c r="U82" i="11"/>
  <c r="U47" i="11"/>
  <c r="U63" i="11"/>
  <c r="W27" i="11"/>
  <c r="U87" i="11"/>
  <c r="W35" i="11"/>
  <c r="T134" i="11"/>
  <c r="V59" i="11"/>
  <c r="U27" i="11"/>
  <c r="W75" i="11"/>
  <c r="T36" i="11"/>
  <c r="V93" i="11"/>
  <c r="U61" i="11"/>
  <c r="U21" i="11"/>
  <c r="V110" i="11"/>
  <c r="U129" i="11"/>
  <c r="U105" i="11"/>
  <c r="T141" i="11"/>
  <c r="T117" i="11"/>
  <c r="T93" i="11"/>
  <c r="V130" i="11"/>
  <c r="V106" i="11"/>
  <c r="V82" i="11"/>
  <c r="U128" i="11"/>
  <c r="U104" i="11"/>
  <c r="W145" i="11"/>
  <c r="W121" i="11"/>
  <c r="W97" i="11"/>
  <c r="T132" i="11"/>
  <c r="T80" i="11"/>
  <c r="V147" i="11"/>
  <c r="W86" i="11"/>
  <c r="V71" i="11"/>
  <c r="T120" i="11"/>
  <c r="T73" i="11"/>
  <c r="T49" i="11"/>
  <c r="T142" i="11"/>
  <c r="W80" i="11"/>
  <c r="W56" i="11"/>
  <c r="W32" i="11"/>
  <c r="T92" i="11"/>
  <c r="V58" i="11"/>
  <c r="V34" i="11"/>
  <c r="W69" i="11"/>
  <c r="W20" i="11"/>
  <c r="U80" i="11"/>
  <c r="V24" i="11"/>
  <c r="W57" i="11"/>
  <c r="U24" i="11"/>
  <c r="W84" i="11"/>
  <c r="U34" i="11"/>
  <c r="T122" i="11"/>
  <c r="T58" i="11"/>
  <c r="U26" i="11"/>
  <c r="U68" i="11"/>
  <c r="U35" i="11"/>
  <c r="U73" i="11"/>
  <c r="W45" i="11"/>
  <c r="U46" i="11"/>
  <c r="V134" i="11"/>
  <c r="U147" i="11"/>
  <c r="U123" i="11"/>
  <c r="U99" i="11"/>
  <c r="T135" i="11"/>
  <c r="T111" i="11"/>
  <c r="W146" i="11"/>
  <c r="V128" i="11"/>
  <c r="V104" i="11"/>
  <c r="U146" i="11"/>
  <c r="U122" i="11"/>
  <c r="U98" i="11"/>
  <c r="W143" i="11"/>
  <c r="W119" i="11"/>
  <c r="W95" i="11"/>
  <c r="W130" i="11"/>
  <c r="T74" i="11"/>
  <c r="V135" i="11"/>
  <c r="U85" i="11"/>
  <c r="V69" i="11"/>
  <c r="W118" i="11"/>
  <c r="T71" i="11"/>
  <c r="T47" i="11"/>
  <c r="W140" i="11"/>
  <c r="W74" i="11"/>
  <c r="W50" i="11"/>
  <c r="W26" i="11"/>
  <c r="V80" i="11"/>
  <c r="V56" i="11"/>
  <c r="V32" i="11"/>
  <c r="W49" i="11"/>
  <c r="W71" i="11"/>
  <c r="U69" i="11"/>
  <c r="V22" i="11"/>
  <c r="U56" i="11"/>
  <c r="U22" i="11"/>
  <c r="U72" i="11"/>
  <c r="V33" i="11"/>
  <c r="V117" i="11"/>
  <c r="U57" i="11"/>
  <c r="W25" i="11"/>
  <c r="V61" i="11"/>
  <c r="T27" i="11"/>
  <c r="T23" i="11"/>
  <c r="U44" i="11"/>
  <c r="T21" i="11"/>
  <c r="T97" i="11"/>
  <c r="U145" i="11"/>
  <c r="U121" i="11"/>
  <c r="U97" i="11"/>
  <c r="T133" i="11"/>
  <c r="T109" i="11"/>
  <c r="V146" i="11"/>
  <c r="V122" i="11"/>
  <c r="V98" i="11"/>
  <c r="U144" i="11"/>
  <c r="U120" i="11"/>
  <c r="U96" i="11"/>
  <c r="W141" i="11"/>
  <c r="W117" i="11"/>
  <c r="W93" i="11"/>
  <c r="V119" i="11"/>
  <c r="T72" i="11"/>
  <c r="T128" i="11"/>
  <c r="T84" i="11"/>
  <c r="V63" i="11"/>
  <c r="V107" i="11"/>
  <c r="T69" i="11"/>
  <c r="T45" i="11"/>
  <c r="V129" i="11"/>
  <c r="W72" i="11"/>
  <c r="W48" i="11"/>
  <c r="T140" i="11"/>
  <c r="V74" i="11"/>
  <c r="V50" i="11"/>
  <c r="V26" i="11"/>
  <c r="U48" i="11"/>
  <c r="W47" i="11"/>
  <c r="W63" i="11"/>
  <c r="V20" i="11"/>
  <c r="V51" i="11"/>
  <c r="U20" i="11"/>
  <c r="W59" i="11"/>
  <c r="T32" i="11"/>
  <c r="W108" i="11"/>
  <c r="W37" i="11"/>
  <c r="W23" i="11"/>
  <c r="T60" i="11"/>
  <c r="T26" i="11"/>
  <c r="T86" i="11"/>
  <c r="V39" i="11"/>
  <c r="T121" i="11"/>
  <c r="U143" i="11"/>
  <c r="U119" i="11"/>
  <c r="U95" i="11"/>
  <c r="T131" i="11"/>
  <c r="T107" i="11"/>
  <c r="V144" i="11"/>
  <c r="V120" i="11"/>
  <c r="V96" i="11"/>
  <c r="U142" i="11"/>
  <c r="U118" i="11"/>
  <c r="U94" i="11"/>
  <c r="W135" i="11"/>
  <c r="W111" i="11"/>
  <c r="W87" i="11"/>
  <c r="T108" i="11"/>
  <c r="T70" i="11"/>
  <c r="W122" i="11"/>
  <c r="T83" i="11"/>
  <c r="W144" i="11"/>
  <c r="T96" i="11"/>
  <c r="T63" i="11"/>
  <c r="T39" i="11"/>
  <c r="T118" i="11"/>
  <c r="W70" i="11"/>
  <c r="W46" i="11"/>
  <c r="W134" i="11"/>
  <c r="V72" i="11"/>
  <c r="V48" i="11"/>
  <c r="W128" i="11"/>
  <c r="V47" i="11"/>
  <c r="U39" i="11"/>
  <c r="W51" i="11"/>
  <c r="T98" i="11"/>
  <c r="T50" i="11"/>
  <c r="V45" i="11"/>
  <c r="U58" i="11"/>
  <c r="V27" i="11"/>
  <c r="W81" i="11"/>
  <c r="U36" i="11"/>
  <c r="W21" i="11"/>
  <c r="U59" i="11"/>
  <c r="V25" i="11"/>
  <c r="U83" i="11"/>
  <c r="T38" i="11"/>
  <c r="T145" i="11"/>
  <c r="U141" i="11"/>
  <c r="U117" i="11"/>
  <c r="U93" i="11"/>
  <c r="T129" i="11"/>
  <c r="T105" i="11"/>
  <c r="V142" i="11"/>
  <c r="V118" i="11"/>
  <c r="V94" i="11"/>
  <c r="U140" i="11"/>
  <c r="U116" i="11"/>
  <c r="U92" i="11"/>
  <c r="W133" i="11"/>
  <c r="W109" i="11"/>
  <c r="W85" i="11"/>
  <c r="W106" i="11"/>
  <c r="T68" i="11"/>
  <c r="V111" i="11"/>
  <c r="T82" i="11"/>
  <c r="V133" i="11"/>
  <c r="W94" i="11"/>
  <c r="T61" i="11"/>
  <c r="T37" i="11"/>
  <c r="W116" i="11"/>
  <c r="W68" i="11"/>
  <c r="W44" i="11"/>
  <c r="V123" i="11"/>
  <c r="V70" i="11"/>
  <c r="V46" i="11"/>
  <c r="T106" i="11"/>
  <c r="T46" i="11"/>
  <c r="T7" i="11"/>
  <c r="U50" i="11"/>
  <c r="T44" i="11"/>
  <c r="U49" i="11"/>
  <c r="T25" i="11"/>
  <c r="V57" i="11"/>
  <c r="T24" i="11"/>
  <c r="U70" i="11"/>
  <c r="V35" i="11"/>
  <c r="W132" i="11"/>
  <c r="W39" i="11"/>
  <c r="V23" i="11"/>
  <c r="U75" i="11"/>
  <c r="U37" i="11"/>
  <c r="U109" i="11"/>
  <c r="U132" i="11"/>
  <c r="U108" i="11"/>
  <c r="W129" i="11"/>
  <c r="V145" i="11"/>
  <c r="V141" i="11"/>
  <c r="V75" i="11"/>
  <c r="T81" i="11"/>
  <c r="T33" i="11"/>
  <c r="W60" i="11"/>
  <c r="V62" i="11"/>
  <c r="V85" i="11"/>
  <c r="T85" i="11"/>
  <c r="U74" i="11"/>
  <c r="W104" i="11"/>
  <c r="T20" i="11"/>
  <c r="U33" i="11"/>
  <c r="V37" i="11"/>
  <c r="U62" i="11"/>
  <c r="U135" i="11"/>
  <c r="U111" i="11"/>
  <c r="T147" i="11"/>
  <c r="T123" i="11"/>
  <c r="T99" i="11"/>
  <c r="V140" i="11"/>
  <c r="V116" i="11"/>
  <c r="V92" i="11"/>
  <c r="U134" i="11"/>
  <c r="U110" i="11"/>
  <c r="U86" i="11"/>
  <c r="W131" i="11"/>
  <c r="W107" i="11"/>
  <c r="W83" i="11"/>
  <c r="V95" i="11"/>
  <c r="T62" i="11"/>
  <c r="T104" i="11"/>
  <c r="V81" i="11"/>
  <c r="T144" i="11"/>
  <c r="T87" i="11"/>
  <c r="T59" i="11"/>
  <c r="T35" i="11"/>
  <c r="V105" i="11"/>
  <c r="W62" i="11"/>
  <c r="W38" i="11"/>
  <c r="T116" i="11"/>
  <c r="V68" i="11"/>
  <c r="V44" i="11"/>
  <c r="V97" i="11"/>
  <c r="U45" i="11"/>
  <c r="T110" i="11"/>
  <c r="V49" i="11"/>
  <c r="W96" i="11"/>
  <c r="W33" i="11"/>
  <c r="V109" i="11"/>
  <c r="T56" i="11"/>
  <c r="T22" i="11"/>
  <c r="W61" i="11"/>
  <c r="T34" i="11"/>
  <c r="V121" i="11"/>
  <c r="U38" i="11"/>
  <c r="V21" i="11"/>
  <c r="W73" i="11"/>
  <c r="U25" i="11"/>
  <c r="U133" i="11"/>
  <c r="V86" i="11"/>
  <c r="U84" i="11"/>
  <c r="W105" i="11"/>
  <c r="V83" i="11"/>
  <c r="W98" i="11"/>
  <c r="W142" i="11"/>
  <c r="T57" i="11"/>
  <c r="T94" i="11"/>
  <c r="W36" i="11"/>
  <c r="W110" i="11"/>
  <c r="V38" i="11"/>
  <c r="W24" i="11"/>
  <c r="T48" i="11"/>
  <c r="U32" i="11"/>
  <c r="U51" i="11"/>
  <c r="U60" i="11"/>
  <c r="U81" i="11"/>
  <c r="W120" i="11"/>
  <c r="U23" i="11"/>
  <c r="V10" i="11"/>
  <c r="V12" i="11"/>
  <c r="V7" i="11"/>
  <c r="V13" i="11"/>
  <c r="V14" i="11"/>
  <c r="V9" i="11"/>
  <c r="V8" i="11"/>
  <c r="Y8" i="11"/>
  <c r="Q9" i="11"/>
  <c r="T13" i="11"/>
  <c r="W9" i="11"/>
  <c r="R9" i="11"/>
  <c r="T14" i="11"/>
  <c r="Q20" i="11"/>
  <c r="Q35" i="11"/>
  <c r="Q70" i="11"/>
  <c r="R20" i="11"/>
  <c r="R56" i="11"/>
  <c r="R36" i="11"/>
  <c r="Q51" i="11"/>
  <c r="Q37" i="11"/>
  <c r="Q49" i="11"/>
  <c r="Q23" i="11"/>
  <c r="R82" i="11"/>
  <c r="P39" i="11"/>
  <c r="R128" i="11"/>
  <c r="Q36" i="11"/>
  <c r="R27" i="11"/>
  <c r="R61" i="11"/>
  <c r="S105" i="11"/>
  <c r="S57" i="11"/>
  <c r="P109" i="11"/>
  <c r="P68" i="11"/>
  <c r="P141" i="11"/>
  <c r="P81" i="11"/>
  <c r="S118" i="11"/>
  <c r="Q117" i="11"/>
  <c r="R117" i="11"/>
  <c r="P106" i="11"/>
  <c r="Q110" i="11"/>
  <c r="Y49" i="11"/>
  <c r="X86" i="11"/>
  <c r="X37" i="11"/>
  <c r="Y58" i="11"/>
  <c r="X33" i="11"/>
  <c r="AA34" i="11"/>
  <c r="Z59" i="11"/>
  <c r="AA27" i="11"/>
  <c r="X123" i="11"/>
  <c r="AA123" i="11"/>
  <c r="AA111" i="11"/>
  <c r="Z119" i="11"/>
  <c r="V11" i="11"/>
  <c r="AY25" i="4"/>
  <c r="BE19" i="4" s="1"/>
  <c r="E8" i="9" s="1"/>
  <c r="AY36" i="4"/>
  <c r="BE20" i="4" s="1"/>
  <c r="E9" i="9" s="1"/>
  <c r="AZ36" i="4"/>
  <c r="BF20" i="4" s="1"/>
  <c r="AY80" i="4"/>
  <c r="BE24" i="4" s="1"/>
  <c r="E13" i="9" s="1"/>
  <c r="AY14" i="4"/>
  <c r="BE18" i="4" s="1"/>
  <c r="E7" i="9" s="1"/>
  <c r="AY69" i="4"/>
  <c r="BE23" i="4" s="1"/>
  <c r="E12" i="9" s="1"/>
  <c r="AZ25" i="2"/>
  <c r="BF19" i="2" s="1"/>
  <c r="BE23" i="2"/>
  <c r="C12" i="9" s="1"/>
  <c r="AZ36" i="2"/>
  <c r="BF20" i="2" s="1"/>
  <c r="AY28" i="1"/>
  <c r="R55" i="10"/>
  <c r="R42" i="10"/>
  <c r="AZ80" i="4"/>
  <c r="BF24" i="4" s="1"/>
  <c r="AZ14" i="4"/>
  <c r="BF18" i="4" s="1"/>
  <c r="AZ58" i="3"/>
  <c r="BF22" i="3" s="1"/>
  <c r="AZ47" i="3"/>
  <c r="BF21" i="3" s="1"/>
  <c r="AY69" i="3"/>
  <c r="BE23" i="3" s="1"/>
  <c r="D12" i="9" s="1"/>
  <c r="AZ14" i="3"/>
  <c r="BF18" i="3" s="1"/>
  <c r="AY17" i="1"/>
  <c r="AZ80" i="1"/>
  <c r="BF24" i="1" s="1"/>
  <c r="AY58" i="1"/>
  <c r="BE22" i="1" s="1"/>
  <c r="B11" i="9" s="1"/>
  <c r="AZ58" i="4"/>
  <c r="AY58" i="4"/>
  <c r="BE22" i="4" s="1"/>
  <c r="E11" i="9" s="1"/>
  <c r="AZ47" i="4"/>
  <c r="AY47" i="4"/>
  <c r="BE21" i="4" s="1"/>
  <c r="E10" i="9" s="1"/>
  <c r="AY14" i="3"/>
  <c r="BE18" i="3" s="1"/>
  <c r="AZ25" i="3"/>
  <c r="AY25" i="3"/>
  <c r="BE19" i="3" s="1"/>
  <c r="AY47" i="3"/>
  <c r="BE21" i="3" s="1"/>
  <c r="AY36" i="3"/>
  <c r="BE20" i="3" s="1"/>
  <c r="AZ36" i="3"/>
  <c r="AZ14" i="2"/>
  <c r="AY14" i="2"/>
  <c r="BE18" i="2" s="1"/>
  <c r="BF23" i="2"/>
  <c r="AY58" i="2"/>
  <c r="BE22" i="2" s="1"/>
  <c r="BE24" i="2"/>
  <c r="C13" i="9" s="1"/>
  <c r="AZ47" i="2"/>
  <c r="AY47" i="2"/>
  <c r="BE21" i="2" s="1"/>
  <c r="AZ69" i="1"/>
  <c r="BF23" i="1" s="1"/>
  <c r="AY80" i="1"/>
  <c r="BE24" i="1" s="1"/>
  <c r="B13" i="9" s="1"/>
  <c r="AY69" i="1"/>
  <c r="BE23" i="1" s="1"/>
  <c r="B12" i="9" s="1"/>
  <c r="AZ58" i="1"/>
  <c r="BF22" i="1" s="1"/>
  <c r="AY25" i="1"/>
  <c r="BE19" i="1" s="1"/>
  <c r="B8" i="9" s="1"/>
  <c r="AZ47" i="1"/>
  <c r="BF21" i="1" s="1"/>
  <c r="AY47" i="1"/>
  <c r="BE21" i="1" s="1"/>
  <c r="B10" i="9" s="1"/>
  <c r="AZ36" i="1"/>
  <c r="AY36" i="1"/>
  <c r="BE20" i="1" s="1"/>
  <c r="B9" i="9" s="1"/>
  <c r="AZ25" i="1"/>
  <c r="AZ14" i="1"/>
  <c r="AY14" i="1"/>
  <c r="BE18" i="1" s="1"/>
  <c r="B7" i="9" s="1"/>
  <c r="U42" i="10" l="1"/>
  <c r="R40" i="10"/>
  <c r="BA25" i="4"/>
  <c r="U41" i="10"/>
  <c r="AT30" i="11"/>
  <c r="T39" i="10"/>
  <c r="T42" i="10"/>
  <c r="BA25" i="2"/>
  <c r="S42" i="10"/>
  <c r="U54" i="10"/>
  <c r="AT28" i="11"/>
  <c r="BA36" i="2"/>
  <c r="T55" i="10"/>
  <c r="S41" i="10"/>
  <c r="T53" i="10"/>
  <c r="AT12" i="11"/>
  <c r="BA36" i="4"/>
  <c r="S53" i="10"/>
  <c r="U40" i="10"/>
  <c r="T40" i="10"/>
  <c r="AT29" i="11"/>
  <c r="AG9" i="11"/>
  <c r="AG17" i="11" s="1"/>
  <c r="AD8" i="11"/>
  <c r="AD16" i="11" s="1"/>
  <c r="AE7" i="11"/>
  <c r="AE15" i="11" s="1"/>
  <c r="AS10" i="11" s="1"/>
  <c r="AD9" i="11"/>
  <c r="AD17" i="11" s="1"/>
  <c r="AG8" i="11"/>
  <c r="AG16" i="11" s="1"/>
  <c r="AG7" i="11"/>
  <c r="AG15" i="11" s="1"/>
  <c r="AF7" i="11"/>
  <c r="AF15" i="11" s="1"/>
  <c r="AE8" i="11"/>
  <c r="AD7" i="11"/>
  <c r="AF8" i="11"/>
  <c r="AF16" i="11" s="1"/>
  <c r="AF9" i="11"/>
  <c r="AF17" i="11" s="1"/>
  <c r="AE9" i="11"/>
  <c r="U56" i="10"/>
  <c r="U43" i="10"/>
  <c r="U38" i="10"/>
  <c r="U51" i="10"/>
  <c r="BA14" i="4"/>
  <c r="U53" i="10"/>
  <c r="U52" i="10"/>
  <c r="U39" i="10"/>
  <c r="U55" i="10"/>
  <c r="BA58" i="3"/>
  <c r="T52" i="10"/>
  <c r="T56" i="10"/>
  <c r="T43" i="10"/>
  <c r="T41" i="10"/>
  <c r="T54" i="10"/>
  <c r="T38" i="10"/>
  <c r="T51" i="10"/>
  <c r="AT11" i="11"/>
  <c r="AT10" i="11"/>
  <c r="S56" i="10"/>
  <c r="S43" i="10"/>
  <c r="S52" i="10"/>
  <c r="S39" i="10"/>
  <c r="S40" i="10"/>
  <c r="S38" i="10"/>
  <c r="S51" i="10"/>
  <c r="S54" i="10"/>
  <c r="S55" i="10"/>
  <c r="R54" i="10"/>
  <c r="R41" i="10"/>
  <c r="R39" i="10"/>
  <c r="R52" i="10"/>
  <c r="R53" i="10"/>
  <c r="AT9" i="11"/>
  <c r="R38" i="10"/>
  <c r="R51" i="10"/>
  <c r="BA47" i="4"/>
  <c r="BF21" i="4"/>
  <c r="BA58" i="4"/>
  <c r="BF22" i="4"/>
  <c r="BA25" i="3"/>
  <c r="BF19" i="3"/>
  <c r="BA36" i="3"/>
  <c r="BF20" i="3"/>
  <c r="BA47" i="3"/>
  <c r="BA14" i="3"/>
  <c r="BA14" i="2"/>
  <c r="BF18" i="2"/>
  <c r="BF21" i="2"/>
  <c r="BA47" i="2"/>
  <c r="BA58" i="2"/>
  <c r="BA58" i="1"/>
  <c r="BA47" i="1"/>
  <c r="BF18" i="1"/>
  <c r="BA14" i="1"/>
  <c r="BA25" i="1"/>
  <c r="BF19" i="1"/>
  <c r="BA36" i="1"/>
  <c r="BF20" i="1"/>
  <c r="AR9" i="11" l="1"/>
  <c r="AD15" i="11"/>
  <c r="AS28" i="11" s="1"/>
  <c r="AR28" i="11"/>
  <c r="AR31" i="11"/>
  <c r="AR12" i="11"/>
  <c r="AR11" i="11"/>
  <c r="AR30" i="11"/>
  <c r="AR29" i="11"/>
  <c r="AR10" i="11"/>
  <c r="C9" i="9"/>
  <c r="C11" i="9"/>
  <c r="C7" i="9"/>
  <c r="C8" i="9"/>
  <c r="C10" i="9"/>
  <c r="D7" i="9"/>
  <c r="D11" i="9"/>
  <c r="D9" i="9"/>
  <c r="D10" i="9"/>
  <c r="D8" i="9"/>
  <c r="AS9" i="11" l="1"/>
  <c r="AS12" i="11"/>
  <c r="AS31" i="11"/>
  <c r="AS30" i="11"/>
  <c r="AS11" i="11"/>
  <c r="AS29" i="11"/>
  <c r="AQ28" i="11" l="1"/>
  <c r="AQ9" i="11"/>
  <c r="A2" i="11"/>
  <c r="AS12" i="14"/>
  <c r="AS31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Ela Mierzejewska</author>
  </authors>
  <commentList>
    <comment ref="A1" authorId="0" shapeId="0" xr:uid="{E0D8862F-79FA-40E4-8854-996175AF2856}">
      <text>
        <r>
          <rPr>
            <b/>
            <sz val="9"/>
            <color indexed="81"/>
            <rFont val="Tahoma"/>
            <family val="2"/>
            <charset val="238"/>
          </rPr>
          <t>Ela Mierzejewska:</t>
        </r>
        <r>
          <rPr>
            <sz val="9"/>
            <color indexed="81"/>
            <rFont val="Tahoma"/>
            <family val="2"/>
            <charset val="238"/>
          </rPr>
          <t xml:space="preserve">
analiza AWDC dla poszczególnych grup substratów z płytki Ecoplates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Ela Mierzejewska</author>
  </authors>
  <commentList>
    <comment ref="A1" authorId="0" shapeId="0" xr:uid="{6D90CFFE-E325-434E-A327-370EDB90E97B}">
      <text>
        <r>
          <rPr>
            <b/>
            <sz val="9"/>
            <color indexed="81"/>
            <rFont val="Tahoma"/>
            <family val="2"/>
            <charset val="238"/>
          </rPr>
          <t>Ela Mierzejewska
w tym arkuszu są dane potrzebne do obliczenia indeksów bioróżnorodności; kolejno dane są przekształcane wg wzorów (Garland and Mills, 1991; Grządziel et al., 2018; Hill et al., 2003; Jałowiecki et al., 2016; Zak et al., 1994)</t>
        </r>
      </text>
    </comment>
    <comment ref="AG15" authorId="0" shapeId="0" xr:uid="{0932B4C1-2768-4769-9B6F-DA710C183DA1}">
      <text>
        <r>
          <rPr>
            <b/>
            <sz val="9"/>
            <color indexed="81"/>
            <rFont val="Tahoma"/>
            <family val="2"/>
            <charset val="238"/>
          </rPr>
          <t>Ela Mierzejewska:</t>
        </r>
        <r>
          <rPr>
            <sz val="9"/>
            <color indexed="81"/>
            <rFont val="Tahoma"/>
            <family val="2"/>
            <charset val="238"/>
          </rPr>
          <t xml:space="preserve">
tu skończyłam poprawianie formuł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Ela Mierzejewska</author>
  </authors>
  <commentList>
    <comment ref="A1" authorId="0" shapeId="0" xr:uid="{52C5ED87-1E7A-400A-A9FA-706A73D8E8BF}">
      <text>
        <r>
          <rPr>
            <b/>
            <sz val="9"/>
            <color indexed="81"/>
            <rFont val="Tahoma"/>
            <family val="2"/>
            <charset val="238"/>
          </rPr>
          <t>Ela Mierzejewska:</t>
        </r>
        <r>
          <rPr>
            <sz val="9"/>
            <color indexed="81"/>
            <rFont val="Tahoma"/>
            <family val="2"/>
            <charset val="238"/>
          </rPr>
          <t xml:space="preserve">
analiza AWDC dla poszczególnych grup substratów z płytki Ecoplates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Ela Mierzejewska</author>
  </authors>
  <commentList>
    <comment ref="A1" authorId="0" shapeId="0" xr:uid="{64C0BC84-D705-4746-8BB1-083757CB4445}">
      <text>
        <r>
          <rPr>
            <b/>
            <sz val="9"/>
            <color indexed="81"/>
            <rFont val="Tahoma"/>
            <family val="2"/>
            <charset val="238"/>
          </rPr>
          <t>Ela Mierzejewska
w tym arkuszu są dane potrzebne do obliczenia indeksów bioróżnorodności; kolejno dane są przekształcane wg wzorów (Garland and Mills, 1991; Grządziel et al., 2018; Hill et al., 2003; Jałowiecki et al., 2016; Zak et al., 1994)</t>
        </r>
      </text>
    </comment>
    <comment ref="AG15" authorId="0" shapeId="0" xr:uid="{D0C5F1F5-C838-42A0-9200-38ED067BC310}">
      <text>
        <r>
          <rPr>
            <b/>
            <sz val="9"/>
            <color indexed="81"/>
            <rFont val="Tahoma"/>
            <family val="2"/>
            <charset val="238"/>
          </rPr>
          <t>Ela Mierzejewska:</t>
        </r>
        <r>
          <rPr>
            <sz val="9"/>
            <color indexed="81"/>
            <rFont val="Tahoma"/>
            <family val="2"/>
            <charset val="238"/>
          </rPr>
          <t xml:space="preserve">
tu skończyłam poprawianie formuł 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Ela Mierzejewska</author>
  </authors>
  <commentList>
    <comment ref="N3" authorId="0" shapeId="0" xr:uid="{AE66CAC6-F3B3-4E06-B340-3BCE78AE2CF3}">
      <text>
        <r>
          <rPr>
            <b/>
            <sz val="9"/>
            <color indexed="81"/>
            <rFont val="Tahoma"/>
            <family val="2"/>
            <charset val="238"/>
          </rPr>
          <t>Ela Mierzejewska:</t>
        </r>
        <r>
          <rPr>
            <sz val="9"/>
            <color indexed="81"/>
            <rFont val="Tahoma"/>
            <family val="2"/>
            <charset val="238"/>
          </rPr>
          <t xml:space="preserve">
tu skończyłam poprawianie formuł 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<sst xmlns="http://schemas.openxmlformats.org/spreadsheetml/2006/main" count="2684" uniqueCount="165">
  <si>
    <t>Abs</t>
  </si>
  <si>
    <t>A</t>
  </si>
  <si>
    <t>B</t>
  </si>
  <si>
    <t>C</t>
  </si>
  <si>
    <t>D</t>
  </si>
  <si>
    <t>E</t>
  </si>
  <si>
    <t>F</t>
  </si>
  <si>
    <t>G</t>
  </si>
  <si>
    <t>H</t>
  </si>
  <si>
    <t xml:space="preserve">Abs- Abs (zero) </t>
  </si>
  <si>
    <t>AWDC1</t>
  </si>
  <si>
    <t>AWDC2</t>
  </si>
  <si>
    <t>AWDC3</t>
  </si>
  <si>
    <t>ŚR_AWDC</t>
  </si>
  <si>
    <t>OS</t>
  </si>
  <si>
    <t>Śr_AWDC</t>
  </si>
  <si>
    <t>OS_AWDC</t>
  </si>
  <si>
    <t>%błedu</t>
  </si>
  <si>
    <t>I</t>
  </si>
  <si>
    <t>J</t>
  </si>
  <si>
    <t>Mediana</t>
  </si>
  <si>
    <t xml:space="preserve">Substrate </t>
  </si>
  <si>
    <t xml:space="preserve">pyruvic acid methyl ester </t>
  </si>
  <si>
    <t xml:space="preserve">Tween 40 </t>
  </si>
  <si>
    <t xml:space="preserve">Tween 80 </t>
  </si>
  <si>
    <t xml:space="preserve">alfa-cyclodextrin </t>
  </si>
  <si>
    <t xml:space="preserve">glycogen </t>
  </si>
  <si>
    <t>D-cellobiose</t>
  </si>
  <si>
    <t>alfa-D-lactose</t>
  </si>
  <si>
    <t xml:space="preserve">beta-methyl-Dglucoside </t>
  </si>
  <si>
    <t xml:space="preserve">D-xylose </t>
  </si>
  <si>
    <t xml:space="preserve">i-erythritol </t>
  </si>
  <si>
    <t xml:space="preserve">D-mannitol </t>
  </si>
  <si>
    <t xml:space="preserve">Group of substrate </t>
  </si>
  <si>
    <t>CA</t>
  </si>
  <si>
    <t>CCS</t>
  </si>
  <si>
    <t>CH</t>
  </si>
  <si>
    <t xml:space="preserve">N-acetyl-D-glucosamine </t>
  </si>
  <si>
    <t xml:space="preserve">glucose-1-phosphate </t>
  </si>
  <si>
    <t xml:space="preserve">D,1-alfa-glycerol phosphate </t>
  </si>
  <si>
    <t>PC</t>
  </si>
  <si>
    <t>D-galactonic acid gamma-lactone</t>
  </si>
  <si>
    <t xml:space="preserve">D-galacturonic acid </t>
  </si>
  <si>
    <t xml:space="preserve">2-hydroxy benzoic acid </t>
  </si>
  <si>
    <t xml:space="preserve">4-hydroxybenzoic acid </t>
  </si>
  <si>
    <t xml:space="preserve">gamma-hydroxy butyric acid </t>
  </si>
  <si>
    <t xml:space="preserve">itaconic acid </t>
  </si>
  <si>
    <t>alfa-ketobutyric acid</t>
  </si>
  <si>
    <t xml:space="preserve">D-malic acid </t>
  </si>
  <si>
    <t xml:space="preserve">L-arginine </t>
  </si>
  <si>
    <t xml:space="preserve">L-asparagine </t>
  </si>
  <si>
    <t xml:space="preserve">L-phenylalanine </t>
  </si>
  <si>
    <t xml:space="preserve">L-serine </t>
  </si>
  <si>
    <t xml:space="preserve">L-threonine </t>
  </si>
  <si>
    <t xml:space="preserve">glycyl-L-glutamic acid </t>
  </si>
  <si>
    <t>AA</t>
  </si>
  <si>
    <t xml:space="preserve">A </t>
  </si>
  <si>
    <t xml:space="preserve">phenylethyl amine </t>
  </si>
  <si>
    <t>putrescine</t>
  </si>
  <si>
    <t>D-glucosamic acid</t>
  </si>
  <si>
    <t>AVERAGE</t>
  </si>
  <si>
    <t xml:space="preserve">Group of substrates </t>
  </si>
  <si>
    <t>TOTAL AWDC</t>
  </si>
  <si>
    <t>ST DEV</t>
  </si>
  <si>
    <t>Shannon diversity H'</t>
  </si>
  <si>
    <t>Shannon eveness E</t>
  </si>
  <si>
    <t>Species richness S</t>
  </si>
  <si>
    <t xml:space="preserve">STANDARD DEVIATION </t>
  </si>
  <si>
    <t>STANDARD DEVIATION</t>
  </si>
  <si>
    <t>&lt;-</t>
  </si>
  <si>
    <t xml:space="preserve">Płytka Ecoplates : substraty na płytce </t>
  </si>
  <si>
    <t>EM: obliczone średnie indeksów -&gt;</t>
  </si>
  <si>
    <t>EM: kolejne obliczenia zostały wykonane na podstawie wyników AWDC uzyskanych po 72h (arkusz AWDC, Biodiversity Ix)</t>
  </si>
  <si>
    <t xml:space="preserve">można też spróbowac po 96h </t>
  </si>
  <si>
    <t>WARIANTY</t>
  </si>
  <si>
    <t xml:space="preserve">SKWER DRZEWO </t>
  </si>
  <si>
    <t xml:space="preserve">SKWER RYNNA </t>
  </si>
  <si>
    <t xml:space="preserve">NIECKA RETENCYJNA </t>
  </si>
  <si>
    <t>PRZY UL. WIDOK (2)</t>
  </si>
  <si>
    <t>PRZY UL. WIDOK (1)</t>
  </si>
  <si>
    <t xml:space="preserve">ŁĄKA KWIETNA Z ALTANĄ </t>
  </si>
  <si>
    <t>ŁĄKA KWIETNA PRZY ŚCIEŻCE</t>
  </si>
  <si>
    <t xml:space="preserve">OGRÓD SENSORYCZNY </t>
  </si>
  <si>
    <t xml:space="preserve">NAROŻNIK PRZY WOJSKA POLSKIEGO (1) </t>
  </si>
  <si>
    <t xml:space="preserve">NAROŻNIK PRZY WOJSKA POLSKIE (2) </t>
  </si>
  <si>
    <t xml:space="preserve">K </t>
  </si>
  <si>
    <t>????</t>
  </si>
  <si>
    <t>P</t>
  </si>
  <si>
    <t>P + B</t>
  </si>
  <si>
    <t>What are these values</t>
  </si>
  <si>
    <t>AWDC ?</t>
  </si>
  <si>
    <t>3 because of 3 replicate per carbon source?</t>
  </si>
  <si>
    <t>Are 10 days maximum for absorbance reading for biolog?</t>
  </si>
  <si>
    <t>SR AWCD and os AWDC ?</t>
  </si>
  <si>
    <t>do we need to extend the graph until240 hours?</t>
  </si>
  <si>
    <t>AWDC590</t>
  </si>
  <si>
    <t>sig.</t>
  </si>
  <si>
    <t>SD</t>
  </si>
  <si>
    <t>Test for equal means</t>
  </si>
  <si>
    <t>Sum of sqrs</t>
  </si>
  <si>
    <t>df</t>
  </si>
  <si>
    <t>Mean square</t>
  </si>
  <si>
    <t>p (same)</t>
  </si>
  <si>
    <t>Between groups:</t>
  </si>
  <si>
    <t>Within groups:</t>
  </si>
  <si>
    <t>Permutation p (n=99999)</t>
  </si>
  <si>
    <t>Total:</t>
  </si>
  <si>
    <t>Components of variance (only for random effects):</t>
  </si>
  <si>
    <t>Var(group):</t>
  </si>
  <si>
    <t>Var(error):</t>
  </si>
  <si>
    <t>ICC:</t>
  </si>
  <si>
    <t>omega2:</t>
  </si>
  <si>
    <t>Levene´s test for homogeneity of variance, from means</t>
  </si>
  <si>
    <t>p (same):</t>
  </si>
  <si>
    <t>Levene´s test, from medians</t>
  </si>
  <si>
    <t>Tukey</t>
  </si>
  <si>
    <t>Kruskal</t>
  </si>
  <si>
    <t>Kruskal-Wallis test for equal medians</t>
  </si>
  <si>
    <t>H (chi2):</t>
  </si>
  <si>
    <t>Hc (tie corrected):</t>
  </si>
  <si>
    <t>There is a significant difference between sample medians</t>
  </si>
  <si>
    <t xml:space="preserve">Mann </t>
  </si>
  <si>
    <t>Dunns</t>
  </si>
  <si>
    <t>Mann</t>
  </si>
  <si>
    <t>Dunn</t>
  </si>
  <si>
    <t>Welch F test in the case of unequal variances: F=69.35, df=4.277, p=0.0004506</t>
  </si>
  <si>
    <t>Indexes</t>
  </si>
  <si>
    <t>T AWCD</t>
  </si>
  <si>
    <t xml:space="preserve"> used o.55 because of the error</t>
  </si>
  <si>
    <t>Normal</t>
  </si>
  <si>
    <t>Welch F test in the case of unequal variances: F=166.6, df=3.977, p=0.000123</t>
  </si>
  <si>
    <t>a</t>
  </si>
  <si>
    <t>b</t>
  </si>
  <si>
    <t>c</t>
  </si>
  <si>
    <t>ab</t>
  </si>
  <si>
    <t>d</t>
  </si>
  <si>
    <t>Welch F test in the case of unequal variances: F=17.07, df=3.559, p=0.015</t>
  </si>
  <si>
    <t>There is no significant difference between sample medians</t>
  </si>
  <si>
    <t>Welch F test in the case of unequal variances: F=37.5, df=3.559, p=0.003611</t>
  </si>
  <si>
    <t>average AWCD</t>
  </si>
  <si>
    <t>sd</t>
  </si>
  <si>
    <t>D + B</t>
  </si>
  <si>
    <t>N</t>
  </si>
  <si>
    <t>Shapiro-Wilk W</t>
  </si>
  <si>
    <t xml:space="preserve">  p(normal)</t>
  </si>
  <si>
    <t>Anderson-Darling A</t>
  </si>
  <si>
    <t xml:space="preserve">  p(Monte Carlo)</t>
  </si>
  <si>
    <t>Lilliefors L</t>
  </si>
  <si>
    <t>Jarque-Bera JB</t>
  </si>
  <si>
    <t>Not normal</t>
  </si>
  <si>
    <t>Welch F test in the case of unequal variances: F=0.8359, df=4.009, p=0.5401</t>
  </si>
  <si>
    <t>Welch F test in the case of unequal variances: F=11.41, df=3.701, p=0.02379</t>
  </si>
  <si>
    <t>Duns</t>
  </si>
  <si>
    <t>Welch F test in the case of unequal variances: F=3.621, df=3.508, p=0.1386</t>
  </si>
  <si>
    <t>Welch F test in the case of unequal variances: F=16.22, df=3.333, p=0.0177</t>
  </si>
  <si>
    <t>Welch F test in the case of unequal variances: F=9.739, df=3.649, p=0.03169</t>
  </si>
  <si>
    <t>Welch F test in the case of unequal variances: F=1.581, df=3.405, p=0.3434</t>
  </si>
  <si>
    <t>Para</t>
  </si>
  <si>
    <t>N p</t>
  </si>
  <si>
    <t>AV</t>
  </si>
  <si>
    <t>NSD</t>
  </si>
  <si>
    <t>sig NPT</t>
  </si>
  <si>
    <t>NPT</t>
  </si>
  <si>
    <t>bc</t>
  </si>
  <si>
    <t>Plants variants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</si>
</sst>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"/>
    <numFmt numFmtId="166" formatCode="0.00000"/>
    <numFmt numFmtId="167" formatCode="0.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99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1"/>
    <xf numFmtId="0" fontId="1" fillId="0" borderId="0" xfId="1" applyAlignment="1">
      <alignment horizontal="right"/>
    </xf>
    <xf numFmtId="164" fontId="1" fillId="0" borderId="0" xfId="1" applyNumberFormat="1" applyAlignment="1">
      <alignment horizontal="right"/>
    </xf>
    <xf numFmtId="164" fontId="2" fillId="0" borderId="0" xfId="0" applyNumberFormat="1" applyFont="1"/>
    <xf numFmtId="0" fontId="2" fillId="0" borderId="0" xfId="0" applyFont="1"/>
    <xf numFmtId="165" fontId="0" fillId="0" borderId="0" xfId="0" applyNumberFormat="1"/>
    <xf numFmtId="165" fontId="2" fillId="0" borderId="0" xfId="0" applyNumberFormat="1" applyFont="1"/>
    <xf numFmtId="164" fontId="3" fillId="0" borderId="0" xfId="2" applyNumberFormat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6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12" xfId="0" applyFill="1" applyBorder="1"/>
    <xf numFmtId="2" fontId="0" fillId="0" borderId="9" xfId="0" applyNumberFormat="1" applyBorder="1"/>
    <xf numFmtId="2" fontId="0" fillId="0" borderId="0" xfId="0" applyNumberFormat="1"/>
    <xf numFmtId="2" fontId="0" fillId="0" borderId="12" xfId="0" applyNumberFormat="1" applyBorder="1"/>
    <xf numFmtId="0" fontId="0" fillId="2" borderId="5" xfId="0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" fillId="3" borderId="0" xfId="0" applyFont="1" applyFill="1"/>
    <xf numFmtId="0" fontId="2" fillId="2" borderId="0" xfId="0" applyFont="1" applyFill="1"/>
    <xf numFmtId="166" fontId="0" fillId="0" borderId="0" xfId="0" applyNumberFormat="1"/>
    <xf numFmtId="166" fontId="0" fillId="0" borderId="12" xfId="0" applyNumberFormat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2" borderId="6" xfId="0" applyFont="1" applyFill="1" applyBorder="1"/>
    <xf numFmtId="165" fontId="0" fillId="0" borderId="7" xfId="0" applyNumberFormat="1" applyBorder="1"/>
    <xf numFmtId="0" fontId="2" fillId="2" borderId="9" xfId="0" applyFont="1" applyFill="1" applyBorder="1"/>
    <xf numFmtId="0" fontId="2" fillId="2" borderId="11" xfId="0" applyFont="1" applyFill="1" applyBorder="1"/>
    <xf numFmtId="165" fontId="0" fillId="0" borderId="12" xfId="0" applyNumberFormat="1" applyBorder="1"/>
    <xf numFmtId="0" fontId="7" fillId="0" borderId="0" xfId="0" applyFont="1"/>
    <xf numFmtId="165" fontId="7" fillId="0" borderId="0" xfId="0" applyNumberFormat="1" applyFont="1"/>
    <xf numFmtId="166" fontId="7" fillId="0" borderId="0" xfId="0" applyNumberFormat="1" applyFont="1"/>
    <xf numFmtId="0" fontId="2" fillId="0" borderId="0" xfId="0" applyFont="1" applyAlignment="1">
      <alignment wrapText="1"/>
    </xf>
    <xf numFmtId="165" fontId="0" fillId="0" borderId="8" xfId="0" applyNumberFormat="1" applyBorder="1"/>
    <xf numFmtId="165" fontId="0" fillId="0" borderId="10" xfId="0" applyNumberFormat="1" applyBorder="1"/>
    <xf numFmtId="165" fontId="0" fillId="0" borderId="13" xfId="0" applyNumberFormat="1" applyBorder="1"/>
    <xf numFmtId="0" fontId="7" fillId="2" borderId="0" xfId="0" applyFont="1" applyFill="1"/>
    <xf numFmtId="164" fontId="2" fillId="3" borderId="0" xfId="0" applyNumberFormat="1" applyFont="1" applyFill="1"/>
    <xf numFmtId="0" fontId="0" fillId="3" borderId="0" xfId="0" applyFill="1"/>
    <xf numFmtId="0" fontId="0" fillId="4" borderId="0" xfId="0" applyFill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2" fillId="0" borderId="14" xfId="0" applyFont="1" applyBorder="1"/>
    <xf numFmtId="0" fontId="2" fillId="0" borderId="15" xfId="0" applyFont="1" applyBorder="1"/>
    <xf numFmtId="2" fontId="0" fillId="0" borderId="10" xfId="0" applyNumberFormat="1" applyBorder="1"/>
    <xf numFmtId="2" fontId="0" fillId="0" borderId="13" xfId="0" applyNumberFormat="1" applyBorder="1"/>
    <xf numFmtId="166" fontId="0" fillId="0" borderId="10" xfId="0" applyNumberFormat="1" applyBorder="1"/>
    <xf numFmtId="166" fontId="0" fillId="0" borderId="13" xfId="0" applyNumberFormat="1" applyBorder="1"/>
    <xf numFmtId="0" fontId="2" fillId="0" borderId="9" xfId="0" applyFont="1" applyBorder="1"/>
    <xf numFmtId="0" fontId="2" fillId="0" borderId="11" xfId="0" applyFont="1" applyBorder="1"/>
    <xf numFmtId="0" fontId="2" fillId="0" borderId="6" xfId="0" applyFont="1" applyBorder="1"/>
    <xf numFmtId="0" fontId="0" fillId="5" borderId="9" xfId="0" applyFill="1" applyBorder="1"/>
    <xf numFmtId="0" fontId="0" fillId="5" borderId="10" xfId="0" applyFill="1" applyBorder="1"/>
    <xf numFmtId="0" fontId="0" fillId="5" borderId="0" xfId="0" applyFill="1"/>
    <xf numFmtId="0" fontId="0" fillId="6" borderId="0" xfId="0" applyFill="1"/>
    <xf numFmtId="164" fontId="0" fillId="6" borderId="0" xfId="0" applyNumberFormat="1" applyFill="1"/>
    <xf numFmtId="0" fontId="0" fillId="2" borderId="0" xfId="0" applyFill="1"/>
    <xf numFmtId="0" fontId="0" fillId="7" borderId="0" xfId="0" applyFill="1"/>
    <xf numFmtId="0" fontId="2" fillId="7" borderId="0" xfId="0" applyFont="1" applyFill="1"/>
    <xf numFmtId="11" fontId="0" fillId="7" borderId="0" xfId="0" applyNumberForma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9" fillId="0" borderId="0" xfId="0" applyFont="1"/>
    <xf numFmtId="165" fontId="9" fillId="0" borderId="0" xfId="0" applyNumberFormat="1" applyFont="1"/>
    <xf numFmtId="0" fontId="10" fillId="0" borderId="0" xfId="0" applyFont="1"/>
    <xf numFmtId="165" fontId="10" fillId="0" borderId="0" xfId="0" applyNumberFormat="1" applyFont="1"/>
    <xf numFmtId="167" fontId="0" fillId="0" borderId="0" xfId="0" applyNumberFormat="1"/>
    <xf numFmtId="1" fontId="0" fillId="0" borderId="0" xfId="0" applyNumberFormat="1"/>
    <xf numFmtId="0" fontId="0" fillId="8" borderId="0" xfId="0" applyFill="1"/>
    <xf numFmtId="0" fontId="0" fillId="9" borderId="0" xfId="0" applyFill="1"/>
    <xf numFmtId="11" fontId="0" fillId="9" borderId="0" xfId="0" applyNumberFormat="1" applyFill="1"/>
    <xf numFmtId="0" fontId="2" fillId="9" borderId="0" xfId="0" applyFont="1" applyFill="1"/>
    <xf numFmtId="0" fontId="2" fillId="0" borderId="19" xfId="0" applyFont="1" applyBorder="1"/>
    <xf numFmtId="0" fontId="2" fillId="0" borderId="12" xfId="0" applyFont="1" applyBorder="1"/>
    <xf numFmtId="0" fontId="2" fillId="0" borderId="13" xfId="0" applyFont="1" applyBorder="1"/>
    <xf numFmtId="11" fontId="0" fillId="0" borderId="0" xfId="0" applyNumberFormat="1"/>
    <xf numFmtId="11" fontId="0" fillId="2" borderId="0" xfId="0" applyNumberFormat="1" applyFill="1"/>
    <xf numFmtId="165" fontId="0" fillId="2" borderId="0" xfId="0" applyNumberFormat="1" applyFill="1"/>
    <xf numFmtId="0" fontId="0" fillId="10" borderId="0" xfId="0" applyFill="1"/>
    <xf numFmtId="0" fontId="0" fillId="11" borderId="0" xfId="0" applyFill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</cellXfs>
  <cellStyles count="4">
    <cellStyle name="Normal" xfId="0" builtinId="0"/>
    <cellStyle name="Normalny 2" xfId="1" xr:uid="{E72FA49C-F354-4CC4-B792-675069B2A0C1}"/>
    <cellStyle name="Normalny 3" xfId="2" xr:uid="{49351B32-5DA0-4294-8104-7B0CA6406B75}"/>
    <cellStyle name="Normalny 4" xfId="3" xr:uid="{9CBDD1B2-ADA6-4A7F-9282-2C8ADF2A2B07}"/>
  </cellStyles>
  <dxfs count="11">
    <dxf>
      <numFmt numFmtId="2" formatCode="0.00"/>
    </dxf>
    <dxf>
      <numFmt numFmtId="2" formatCode="0.00"/>
    </dxf>
    <dxf>
      <numFmt numFmtId="2" formatCode="0.00"/>
    </dxf>
    <dxf>
      <numFmt numFmtId="2" formatCode="0.0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2" formatCode="0.0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2" formatCode="0.0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2" formatCode="0.00"/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EDFD21"/>
      <color rgb="FFFEF9CE"/>
      <color rgb="FFEFEF2F"/>
      <color rgb="FF22FC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control!$BE$17</c:f>
              <c:strCache>
                <c:ptCount val="1"/>
                <c:pt idx="0">
                  <c:v>ŚR_AWDC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control!$BF$18:$BF$27</c:f>
                <c:numCache>
                  <c:formatCode>General</c:formatCode>
                  <c:ptCount val="10"/>
                  <c:pt idx="0">
                    <c:v>2.585271666041216E-2</c:v>
                  </c:pt>
                  <c:pt idx="1">
                    <c:v>7.293377224264104E-2</c:v>
                  </c:pt>
                  <c:pt idx="2">
                    <c:v>0.10362424888336891</c:v>
                  </c:pt>
                  <c:pt idx="3">
                    <c:v>4.1544314608733174E-2</c:v>
                  </c:pt>
                  <c:pt idx="4">
                    <c:v>4.2457833808987974E-2</c:v>
                  </c:pt>
                  <c:pt idx="5">
                    <c:v>6.9927798822883649E-2</c:v>
                  </c:pt>
                  <c:pt idx="6">
                    <c:v>4.8400552645170888E-2</c:v>
                  </c:pt>
                  <c:pt idx="7">
                    <c:v>4.9758516266400481E-2</c:v>
                  </c:pt>
                  <c:pt idx="8">
                    <c:v>6.1137846528827103E-2</c:v>
                  </c:pt>
                  <c:pt idx="9">
                    <c:v>6.384739165183094E-2</c:v>
                  </c:pt>
                </c:numCache>
              </c:numRef>
            </c:plus>
            <c:minus>
              <c:numRef>
                <c:f>control!$BF$18:$BF$27</c:f>
                <c:numCache>
                  <c:formatCode>General</c:formatCode>
                  <c:ptCount val="10"/>
                  <c:pt idx="0">
                    <c:v>2.585271666041216E-2</c:v>
                  </c:pt>
                  <c:pt idx="1">
                    <c:v>7.293377224264104E-2</c:v>
                  </c:pt>
                  <c:pt idx="2">
                    <c:v>0.10362424888336891</c:v>
                  </c:pt>
                  <c:pt idx="3">
                    <c:v>4.1544314608733174E-2</c:v>
                  </c:pt>
                  <c:pt idx="4">
                    <c:v>4.2457833808987974E-2</c:v>
                  </c:pt>
                  <c:pt idx="5">
                    <c:v>6.9927798822883649E-2</c:v>
                  </c:pt>
                  <c:pt idx="6">
                    <c:v>4.8400552645170888E-2</c:v>
                  </c:pt>
                  <c:pt idx="7">
                    <c:v>4.9758516266400481E-2</c:v>
                  </c:pt>
                  <c:pt idx="8">
                    <c:v>6.1137846528827103E-2</c:v>
                  </c:pt>
                  <c:pt idx="9">
                    <c:v>6.384739165183094E-2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control!$BD$18:$BD$22</c:f>
              <c:numCache>
                <c:formatCode>General</c:formatCode>
                <c:ptCount val="5"/>
                <c:pt idx="0">
                  <c:v>24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  <c:pt idx="4">
                  <c:v>120</c:v>
                </c:pt>
              </c:numCache>
            </c:numRef>
          </c:xVal>
          <c:yVal>
            <c:numRef>
              <c:f>control!$BE$18:$BE$22</c:f>
              <c:numCache>
                <c:formatCode>General</c:formatCode>
                <c:ptCount val="5"/>
                <c:pt idx="0">
                  <c:v>9.6981720430107513E-2</c:v>
                </c:pt>
                <c:pt idx="1">
                  <c:v>0.30500537634408603</c:v>
                </c:pt>
                <c:pt idx="2">
                  <c:v>0.37506881720430107</c:v>
                </c:pt>
                <c:pt idx="3">
                  <c:v>0.40474946236559139</c:v>
                </c:pt>
                <c:pt idx="4">
                  <c:v>0.48136989247311823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0FD-4682-A16B-002683C77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154127"/>
        <c:axId val="453543631"/>
      </c:scatterChart>
      <c:valAx>
        <c:axId val="5231541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543631"/>
        <c:crosses val="autoZero"/>
        <c:crossBetween val="midCat"/>
      </c:valAx>
      <c:valAx>
        <c:axId val="453543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1541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paracetamol!$BE$17</c:f>
              <c:strCache>
                <c:ptCount val="1"/>
                <c:pt idx="0">
                  <c:v>ŚR_AWDC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paracetamol!$BD$18:$BD$22</c:f>
              <c:numCache>
                <c:formatCode>General</c:formatCode>
                <c:ptCount val="5"/>
                <c:pt idx="0">
                  <c:v>24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  <c:pt idx="4">
                  <c:v>120</c:v>
                </c:pt>
              </c:numCache>
            </c:numRef>
          </c:xVal>
          <c:yVal>
            <c:numRef>
              <c:f>paracetamol!$BE$18:$BE$22</c:f>
              <c:numCache>
                <c:formatCode>General</c:formatCode>
                <c:ptCount val="5"/>
                <c:pt idx="0">
                  <c:v>1.3741935483870973E-3</c:v>
                </c:pt>
                <c:pt idx="1">
                  <c:v>5.0795698924731188E-3</c:v>
                </c:pt>
                <c:pt idx="2">
                  <c:v>1.2459139784946229E-2</c:v>
                </c:pt>
                <c:pt idx="3">
                  <c:v>1.2159139784946234E-2</c:v>
                </c:pt>
                <c:pt idx="4">
                  <c:v>2.9064516129032259E-2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BD-44E3-BC7B-5C1CFC32B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0857056"/>
        <c:axId val="2080858720"/>
      </c:scatterChart>
      <c:valAx>
        <c:axId val="2080857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0858720"/>
        <c:crosses val="autoZero"/>
        <c:crossBetween val="midCat"/>
      </c:valAx>
      <c:valAx>
        <c:axId val="208085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085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'P + B'!$BE$17</c:f>
              <c:strCache>
                <c:ptCount val="1"/>
                <c:pt idx="0">
                  <c:v>ŚR_AWDC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 + B'!$BD$18:$BD$22</c:f>
              <c:numCache>
                <c:formatCode>General</c:formatCode>
                <c:ptCount val="5"/>
                <c:pt idx="0">
                  <c:v>24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  <c:pt idx="4">
                  <c:v>120</c:v>
                </c:pt>
              </c:numCache>
            </c:numRef>
          </c:xVal>
          <c:yVal>
            <c:numRef>
              <c:f>'P + B'!$BE$18:$BE$22</c:f>
              <c:numCache>
                <c:formatCode>General</c:formatCode>
                <c:ptCount val="5"/>
                <c:pt idx="0">
                  <c:v>1.2017204301075271E-2</c:v>
                </c:pt>
                <c:pt idx="1">
                  <c:v>5.1270967741935486E-2</c:v>
                </c:pt>
                <c:pt idx="2">
                  <c:v>9.7354838709677427E-2</c:v>
                </c:pt>
                <c:pt idx="3">
                  <c:v>0.10409462365591397</c:v>
                </c:pt>
                <c:pt idx="4">
                  <c:v>0.15408387096774193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018-489C-97B4-4CA0DB021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8218608"/>
        <c:axId val="2078219440"/>
      </c:scatterChart>
      <c:valAx>
        <c:axId val="207821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8219440"/>
        <c:crosses val="autoZero"/>
        <c:crossBetween val="midCat"/>
      </c:valAx>
      <c:valAx>
        <c:axId val="207821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8218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Summary!$B$5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Summary!$B$21:$B$31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2.585271666041216E-2</c:v>
                  </c:pt>
                  <c:pt idx="2">
                    <c:v>7.293377224264104E-2</c:v>
                  </c:pt>
                  <c:pt idx="3">
                    <c:v>0.10362424888336891</c:v>
                  </c:pt>
                  <c:pt idx="4">
                    <c:v>4.1544314608733174E-2</c:v>
                  </c:pt>
                  <c:pt idx="5">
                    <c:v>4.2457833808987974E-2</c:v>
                  </c:pt>
                  <c:pt idx="6">
                    <c:v>6.9927798822883649E-2</c:v>
                  </c:pt>
                  <c:pt idx="7">
                    <c:v>4.8400552645170888E-2</c:v>
                  </c:pt>
                  <c:pt idx="8">
                    <c:v>4.9758516266400481E-2</c:v>
                  </c:pt>
                  <c:pt idx="9">
                    <c:v>6.1137846528827103E-2</c:v>
                  </c:pt>
                  <c:pt idx="10">
                    <c:v>6.384739165183094E-2</c:v>
                  </c:pt>
                </c:numCache>
              </c:numRef>
            </c:plus>
            <c:minus>
              <c:numRef>
                <c:f>Summary!$B$21:$B$31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2.585271666041216E-2</c:v>
                  </c:pt>
                  <c:pt idx="2">
                    <c:v>7.293377224264104E-2</c:v>
                  </c:pt>
                  <c:pt idx="3">
                    <c:v>0.10362424888336891</c:v>
                  </c:pt>
                  <c:pt idx="4">
                    <c:v>4.1544314608733174E-2</c:v>
                  </c:pt>
                  <c:pt idx="5">
                    <c:v>4.2457833808987974E-2</c:v>
                  </c:pt>
                  <c:pt idx="6">
                    <c:v>6.9927798822883649E-2</c:v>
                  </c:pt>
                  <c:pt idx="7">
                    <c:v>4.8400552645170888E-2</c:v>
                  </c:pt>
                  <c:pt idx="8">
                    <c:v>4.9758516266400481E-2</c:v>
                  </c:pt>
                  <c:pt idx="9">
                    <c:v>6.1137846528827103E-2</c:v>
                  </c:pt>
                  <c:pt idx="10">
                    <c:v>6.384739165183094E-2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(Summary!$A$6:$A$10,Summary!$A$13:$A$16)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168</c:v>
                </c:pt>
                <c:pt idx="6">
                  <c:v>192</c:v>
                </c:pt>
                <c:pt idx="7">
                  <c:v>216</c:v>
                </c:pt>
                <c:pt idx="8">
                  <c:v>240</c:v>
                </c:pt>
              </c:numCache>
            </c:numRef>
          </c:cat>
          <c:val>
            <c:numRef>
              <c:f>(Summary!$B$6:$B$10,Summary!$B$13:$B$16)</c:f>
              <c:numCache>
                <c:formatCode>0.000</c:formatCode>
                <c:ptCount val="9"/>
                <c:pt idx="0" formatCode="General">
                  <c:v>0</c:v>
                </c:pt>
                <c:pt idx="1">
                  <c:v>9.6981720430107513E-2</c:v>
                </c:pt>
                <c:pt idx="2">
                  <c:v>0.30500537634408603</c:v>
                </c:pt>
                <c:pt idx="3">
                  <c:v>0.37506881720430107</c:v>
                </c:pt>
                <c:pt idx="4">
                  <c:v>0.40474946236559139</c:v>
                </c:pt>
                <c:pt idx="5">
                  <c:v>0.45473548387096779</c:v>
                </c:pt>
                <c:pt idx="6">
                  <c:v>0.41807311827956983</c:v>
                </c:pt>
                <c:pt idx="7">
                  <c:v>0.44506021505376347</c:v>
                </c:pt>
                <c:pt idx="8">
                  <c:v>0.4143795698924731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D6-4780-A128-C55FF40D47A9}"/>
            </c:ext>
          </c:extLst>
        </c:ser>
        <c:ser>
          <c:idx val="1"/>
          <c:order val="1"/>
          <c:tx>
            <c:strRef>
              <c:f>Summary!$C$5</c:f>
              <c:strCache>
                <c:ptCount val="1"/>
                <c:pt idx="0">
                  <c:v>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Summary!$C$21:$C$31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7.9500914594965509E-4</c:v>
                  </c:pt>
                  <c:pt idx="2">
                    <c:v>3.1491014745671604E-3</c:v>
                  </c:pt>
                  <c:pt idx="3">
                    <c:v>2.0977078153047303E-3</c:v>
                  </c:pt>
                  <c:pt idx="4">
                    <c:v>2.225783855269441E-3</c:v>
                  </c:pt>
                  <c:pt idx="5">
                    <c:v>1.6519155783646169E-2</c:v>
                  </c:pt>
                  <c:pt idx="6">
                    <c:v>1.5073639566523991E-2</c:v>
                  </c:pt>
                  <c:pt idx="7">
                    <c:v>2.5881191434435624E-2</c:v>
                  </c:pt>
                  <c:pt idx="8">
                    <c:v>1.5073639566523991E-2</c:v>
                  </c:pt>
                  <c:pt idx="9">
                    <c:v>1.3962008930485492E-2</c:v>
                  </c:pt>
                  <c:pt idx="10">
                    <c:v>1.5073639566523991E-2</c:v>
                  </c:pt>
                </c:numCache>
              </c:numRef>
            </c:plus>
            <c:minus>
              <c:numRef>
                <c:f>Summary!$C$21:$C$31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7.9500914594965509E-4</c:v>
                  </c:pt>
                  <c:pt idx="2">
                    <c:v>3.1491014745671604E-3</c:v>
                  </c:pt>
                  <c:pt idx="3">
                    <c:v>2.0977078153047303E-3</c:v>
                  </c:pt>
                  <c:pt idx="4">
                    <c:v>2.225783855269441E-3</c:v>
                  </c:pt>
                  <c:pt idx="5">
                    <c:v>1.6519155783646169E-2</c:v>
                  </c:pt>
                  <c:pt idx="6">
                    <c:v>1.5073639566523991E-2</c:v>
                  </c:pt>
                  <c:pt idx="7">
                    <c:v>2.5881191434435624E-2</c:v>
                  </c:pt>
                  <c:pt idx="8">
                    <c:v>1.5073639566523991E-2</c:v>
                  </c:pt>
                  <c:pt idx="9">
                    <c:v>1.3962008930485492E-2</c:v>
                  </c:pt>
                  <c:pt idx="10">
                    <c:v>1.5073639566523991E-2</c:v>
                  </c:pt>
                </c:numCache>
              </c:numRef>
            </c:minus>
            <c:spPr>
              <a:noFill/>
              <a:ln w="9525" cap="flat" cmpd="sng" algn="ctr">
                <a:noFill/>
                <a:round/>
              </a:ln>
              <a:effectLst/>
            </c:spPr>
          </c:errBars>
          <c:cat>
            <c:numRef>
              <c:f>(Summary!$A$6:$A$10,Summary!$A$13:$A$16)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168</c:v>
                </c:pt>
                <c:pt idx="6">
                  <c:v>192</c:v>
                </c:pt>
                <c:pt idx="7">
                  <c:v>216</c:v>
                </c:pt>
                <c:pt idx="8">
                  <c:v>240</c:v>
                </c:pt>
              </c:numCache>
            </c:numRef>
          </c:cat>
          <c:val>
            <c:numRef>
              <c:f>(Summary!$C$6:$C$10,Summary!$C$13:$C$16)</c:f>
              <c:numCache>
                <c:formatCode>0.000</c:formatCode>
                <c:ptCount val="9"/>
                <c:pt idx="0" formatCode="General">
                  <c:v>0</c:v>
                </c:pt>
                <c:pt idx="1">
                  <c:v>1.3741935483870973E-3</c:v>
                </c:pt>
                <c:pt idx="2">
                  <c:v>5.0795698924731188E-3</c:v>
                </c:pt>
                <c:pt idx="3">
                  <c:v>1.2459139784946229E-2</c:v>
                </c:pt>
                <c:pt idx="4">
                  <c:v>1.2159139784946234E-2</c:v>
                </c:pt>
                <c:pt idx="5">
                  <c:v>1.8152688172043012E-2</c:v>
                </c:pt>
                <c:pt idx="6">
                  <c:v>1.9751612903225801E-2</c:v>
                </c:pt>
                <c:pt idx="7">
                  <c:v>1.5810752688172041E-2</c:v>
                </c:pt>
                <c:pt idx="8">
                  <c:v>1.9751612903225801E-2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D6-4780-A128-C55FF40D47A9}"/>
            </c:ext>
          </c:extLst>
        </c:ser>
        <c:ser>
          <c:idx val="2"/>
          <c:order val="2"/>
          <c:tx>
            <c:strRef>
              <c:f>Summary!$D$5</c:f>
              <c:strCache>
                <c:ptCount val="1"/>
                <c:pt idx="0">
                  <c:v>P + 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Summary!$D$21:$D$31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5.2741356742739059E-3</c:v>
                  </c:pt>
                  <c:pt idx="2">
                    <c:v>3.6578680609476229E-2</c:v>
                  </c:pt>
                  <c:pt idx="3">
                    <c:v>8.1100320770859574E-2</c:v>
                  </c:pt>
                  <c:pt idx="4">
                    <c:v>9.5884187662174505E-2</c:v>
                  </c:pt>
                  <c:pt idx="5">
                    <c:v>0.13430096301983138</c:v>
                  </c:pt>
                  <c:pt idx="6">
                    <c:v>0.1408017941192295</c:v>
                  </c:pt>
                  <c:pt idx="7">
                    <c:v>0.1352415310488243</c:v>
                  </c:pt>
                  <c:pt idx="8">
                    <c:v>0.13593090019880993</c:v>
                  </c:pt>
                  <c:pt idx="9">
                    <c:v>0.16282080611707234</c:v>
                  </c:pt>
                  <c:pt idx="10">
                    <c:v>0.19150542247317312</c:v>
                  </c:pt>
                </c:numCache>
              </c:numRef>
            </c:plus>
            <c:minus>
              <c:numRef>
                <c:f>Summary!$D$21:$D$31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5.2741356742739059E-3</c:v>
                  </c:pt>
                  <c:pt idx="2">
                    <c:v>3.6578680609476229E-2</c:v>
                  </c:pt>
                  <c:pt idx="3">
                    <c:v>8.1100320770859574E-2</c:v>
                  </c:pt>
                  <c:pt idx="4">
                    <c:v>9.5884187662174505E-2</c:v>
                  </c:pt>
                  <c:pt idx="5">
                    <c:v>0.13430096301983138</c:v>
                  </c:pt>
                  <c:pt idx="6">
                    <c:v>0.1408017941192295</c:v>
                  </c:pt>
                  <c:pt idx="7">
                    <c:v>0.1352415310488243</c:v>
                  </c:pt>
                  <c:pt idx="8">
                    <c:v>0.13593090019880993</c:v>
                  </c:pt>
                  <c:pt idx="9">
                    <c:v>0.16282080611707234</c:v>
                  </c:pt>
                  <c:pt idx="10">
                    <c:v>0.19150542247317312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(Summary!$A$6:$A$10,Summary!$A$13:$A$16)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168</c:v>
                </c:pt>
                <c:pt idx="6">
                  <c:v>192</c:v>
                </c:pt>
                <c:pt idx="7">
                  <c:v>216</c:v>
                </c:pt>
                <c:pt idx="8">
                  <c:v>240</c:v>
                </c:pt>
              </c:numCache>
            </c:numRef>
          </c:cat>
          <c:val>
            <c:numRef>
              <c:f>(Summary!$D$6:$D$10,Summary!$D$13:$D$16)</c:f>
              <c:numCache>
                <c:formatCode>0.000</c:formatCode>
                <c:ptCount val="9"/>
                <c:pt idx="0" formatCode="General">
                  <c:v>0</c:v>
                </c:pt>
                <c:pt idx="1">
                  <c:v>1.2017204301075271E-2</c:v>
                </c:pt>
                <c:pt idx="2">
                  <c:v>5.1270967741935486E-2</c:v>
                </c:pt>
                <c:pt idx="3">
                  <c:v>9.7354838709677427E-2</c:v>
                </c:pt>
                <c:pt idx="4">
                  <c:v>0.10409462365591397</c:v>
                </c:pt>
                <c:pt idx="5">
                  <c:v>0.1825301075268817</c:v>
                </c:pt>
                <c:pt idx="6">
                  <c:v>0.18633655913978495</c:v>
                </c:pt>
                <c:pt idx="7">
                  <c:v>0.23309462365591402</c:v>
                </c:pt>
                <c:pt idx="8">
                  <c:v>0.29596774193548386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D6-4780-A128-C55FF40D47A9}"/>
            </c:ext>
          </c:extLst>
        </c:ser>
        <c:ser>
          <c:idx val="3"/>
          <c:order val="3"/>
          <c:tx>
            <c:strRef>
              <c:f>Summary!$E$5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Summary!$E$21:$E$31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9.7333247212007569E-3</c:v>
                  </c:pt>
                  <c:pt idx="2">
                    <c:v>1.3516207560015203E-2</c:v>
                  </c:pt>
                  <c:pt idx="3">
                    <c:v>3.5326341430865001E-2</c:v>
                  </c:pt>
                  <c:pt idx="4">
                    <c:v>4.2468652616742077E-2</c:v>
                  </c:pt>
                  <c:pt idx="5">
                    <c:v>5.3754304266671452E-2</c:v>
                  </c:pt>
                  <c:pt idx="6">
                    <c:v>6.1226048386618749E-2</c:v>
                  </c:pt>
                  <c:pt idx="7">
                    <c:v>6.7815338904804651E-2</c:v>
                  </c:pt>
                  <c:pt idx="8">
                    <c:v>6.9756294539046679E-2</c:v>
                  </c:pt>
                  <c:pt idx="9">
                    <c:v>7.6709718544532554E-2</c:v>
                  </c:pt>
                  <c:pt idx="10">
                    <c:v>8.3521238105687193E-2</c:v>
                  </c:pt>
                </c:numCache>
              </c:numRef>
            </c:plus>
            <c:minus>
              <c:numRef>
                <c:f>Summary!$E$21:$E$31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9.7333247212007569E-3</c:v>
                  </c:pt>
                  <c:pt idx="2">
                    <c:v>1.3516207560015203E-2</c:v>
                  </c:pt>
                  <c:pt idx="3">
                    <c:v>3.5326341430865001E-2</c:v>
                  </c:pt>
                  <c:pt idx="4">
                    <c:v>4.2468652616742077E-2</c:v>
                  </c:pt>
                  <c:pt idx="5">
                    <c:v>5.3754304266671452E-2</c:v>
                  </c:pt>
                  <c:pt idx="6">
                    <c:v>6.1226048386618749E-2</c:v>
                  </c:pt>
                  <c:pt idx="7">
                    <c:v>6.7815338904804651E-2</c:v>
                  </c:pt>
                  <c:pt idx="8">
                    <c:v>6.9756294539046679E-2</c:v>
                  </c:pt>
                  <c:pt idx="9">
                    <c:v>7.6709718544532554E-2</c:v>
                  </c:pt>
                  <c:pt idx="10">
                    <c:v>8.3521238105687193E-2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(Summary!$A$6:$A$10,Summary!$A$13:$A$16)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168</c:v>
                </c:pt>
                <c:pt idx="6">
                  <c:v>192</c:v>
                </c:pt>
                <c:pt idx="7">
                  <c:v>216</c:v>
                </c:pt>
                <c:pt idx="8">
                  <c:v>240</c:v>
                </c:pt>
              </c:numCache>
            </c:numRef>
          </c:cat>
          <c:val>
            <c:numRef>
              <c:f>(Summary!$E$6:$E$10,Summary!$E$13:$E$16)</c:f>
              <c:numCache>
                <c:formatCode>0.000</c:formatCode>
                <c:ptCount val="9"/>
                <c:pt idx="0" formatCode="General">
                  <c:v>0</c:v>
                </c:pt>
                <c:pt idx="1">
                  <c:v>1.774086021505375E-2</c:v>
                </c:pt>
                <c:pt idx="2">
                  <c:v>5.6532258064516137E-2</c:v>
                </c:pt>
                <c:pt idx="3">
                  <c:v>7.4510752688172033E-2</c:v>
                </c:pt>
                <c:pt idx="4">
                  <c:v>9.051720430107528E-2</c:v>
                </c:pt>
                <c:pt idx="5">
                  <c:v>0.12000430107526881</c:v>
                </c:pt>
                <c:pt idx="6">
                  <c:v>0.12984301075268814</c:v>
                </c:pt>
                <c:pt idx="7">
                  <c:v>0.13380860215053764</c:v>
                </c:pt>
                <c:pt idx="8">
                  <c:v>0.13439569892473119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D6-4780-A128-C55FF40D4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164576"/>
        <c:axId val="889179456"/>
      </c:lineChart>
      <c:catAx>
        <c:axId val="889164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Time</a:t>
                </a:r>
                <a:r>
                  <a:rPr lang="en-US" sz="10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(h)</a:t>
                </a:r>
                <a:endParaRPr lang="en-US" sz="1000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89179456"/>
        <c:crosses val="autoZero"/>
        <c:auto val="1"/>
        <c:lblAlgn val="ctr"/>
        <c:lblOffset val="100"/>
        <c:noMultiLvlLbl val="0"/>
      </c:catAx>
      <c:valAx>
        <c:axId val="8891794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AWCD</a:t>
                </a:r>
                <a:r>
                  <a:rPr lang="en-US" sz="10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590</a:t>
                </a:r>
                <a:endParaRPr lang="en-US" sz="1000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89164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total AWDC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'AWDC 168'!$Q$67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20D7-43DA-931F-9452483E665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0D7-43DA-931F-9452483E665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0D7-43DA-931F-9452483E665F}"/>
              </c:ext>
            </c:extLst>
          </c:dPt>
          <c:errBars>
            <c:errBarType val="plus"/>
            <c:errValType val="cust"/>
            <c:noEndCap val="0"/>
            <c:plus>
              <c:numRef>
                <c:f>'AWDC 168'!$R$68:$U$68</c:f>
                <c:numCache>
                  <c:formatCode>General</c:formatCode>
                  <c:ptCount val="4"/>
                  <c:pt idx="0">
                    <c:v>4.8400552645170888E-2</c:v>
                  </c:pt>
                  <c:pt idx="1">
                    <c:v>2.5881191434435624E-2</c:v>
                  </c:pt>
                  <c:pt idx="2">
                    <c:v>0.1352415310488243</c:v>
                  </c:pt>
                  <c:pt idx="3">
                    <c:v>6.7815338904804651E-2</c:v>
                  </c:pt>
                </c:numCache>
              </c:numRef>
            </c:plus>
            <c:minus>
              <c:numRef>
                <c:f>'AWDC 168'!$R$68:$AC$68</c:f>
                <c:numCache>
                  <c:formatCode>General</c:formatCode>
                  <c:ptCount val="12"/>
                  <c:pt idx="0">
                    <c:v>4.8400552645170888E-2</c:v>
                  </c:pt>
                  <c:pt idx="1">
                    <c:v>2.5881191434435624E-2</c:v>
                  </c:pt>
                  <c:pt idx="2">
                    <c:v>0.1352415310488243</c:v>
                  </c:pt>
                  <c:pt idx="3">
                    <c:v>6.7815338904804651E-2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'AWDC 168'!$R$65:$U$66</c:f>
              <c:strCache>
                <c:ptCount val="4"/>
                <c:pt idx="0">
                  <c:v>C</c:v>
                </c:pt>
                <c:pt idx="1">
                  <c:v>P</c:v>
                </c:pt>
                <c:pt idx="2">
                  <c:v>P + B</c:v>
                </c:pt>
                <c:pt idx="3">
                  <c:v>B</c:v>
                </c:pt>
              </c:strCache>
            </c:strRef>
          </c:cat>
          <c:val>
            <c:numRef>
              <c:f>'AWDC 168'!$R$67:$U$67</c:f>
              <c:numCache>
                <c:formatCode>General</c:formatCode>
                <c:ptCount val="4"/>
                <c:pt idx="0">
                  <c:v>0.45473548387096779</c:v>
                </c:pt>
                <c:pt idx="1">
                  <c:v>1.8152688172043012E-2</c:v>
                </c:pt>
                <c:pt idx="2">
                  <c:v>0.1825301075268817</c:v>
                </c:pt>
                <c:pt idx="3">
                  <c:v>0.12000430107526881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CE-4203-B2DF-B911A814E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0734319"/>
        <c:axId val="409025455"/>
      </c:barChart>
      <c:catAx>
        <c:axId val="410734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025455"/>
        <c:crosses val="autoZero"/>
        <c:auto val="1"/>
        <c:lblAlgn val="ctr"/>
        <c:lblOffset val="100"/>
        <c:noMultiLvlLbl val="0"/>
      </c:catAx>
      <c:valAx>
        <c:axId val="409025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734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AMINES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'AWDC 168'!$R$37:$U$37</c:f>
              <c:strCache>
                <c:ptCount val="4"/>
                <c:pt idx="0">
                  <c:v>C</c:v>
                </c:pt>
                <c:pt idx="1">
                  <c:v>P</c:v>
                </c:pt>
                <c:pt idx="2">
                  <c:v>P + B</c:v>
                </c:pt>
                <c:pt idx="3">
                  <c:v>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E704-47E1-A832-4655CF88EF4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704-47E1-A832-4655CF88EF4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704-47E1-A832-4655CF88EF45}"/>
              </c:ext>
            </c:extLst>
          </c:dPt>
          <c:errBars>
            <c:errBarType val="plus"/>
            <c:errValType val="cust"/>
            <c:noEndCap val="0"/>
            <c:plus>
              <c:numRef>
                <c:f>'AWDC 168'!$R$51:$AC$51</c:f>
                <c:numCache>
                  <c:formatCode>General</c:formatCode>
                  <c:ptCount val="12"/>
                  <c:pt idx="0">
                    <c:v>0.29903545776379092</c:v>
                  </c:pt>
                  <c:pt idx="1">
                    <c:v>1.9233304448274074E-2</c:v>
                  </c:pt>
                  <c:pt idx="2">
                    <c:v>1.265721138323922E-2</c:v>
                  </c:pt>
                  <c:pt idx="3">
                    <c:v>0.11303101897266954</c:v>
                  </c:pt>
                </c:numCache>
              </c:numRef>
            </c:plus>
            <c:minus>
              <c:numRef>
                <c:f>'AWDC 168'!$R$51:$U$51</c:f>
                <c:numCache>
                  <c:formatCode>General</c:formatCode>
                  <c:ptCount val="4"/>
                  <c:pt idx="0">
                    <c:v>0.29903545776379092</c:v>
                  </c:pt>
                  <c:pt idx="1">
                    <c:v>1.9233304448274074E-2</c:v>
                  </c:pt>
                  <c:pt idx="2">
                    <c:v>1.265721138323922E-2</c:v>
                  </c:pt>
                  <c:pt idx="3">
                    <c:v>0.11303101897266954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'AWDC 168'!$R$65:$AB$66</c:f>
              <c:strCache>
                <c:ptCount val="4"/>
                <c:pt idx="0">
                  <c:v>C</c:v>
                </c:pt>
                <c:pt idx="1">
                  <c:v>P</c:v>
                </c:pt>
                <c:pt idx="2">
                  <c:v>P + B</c:v>
                </c:pt>
                <c:pt idx="3">
                  <c:v>B</c:v>
                </c:pt>
              </c:strCache>
            </c:strRef>
          </c:cat>
          <c:val>
            <c:numRef>
              <c:f>'AWDC 168'!$R$38:$U$38</c:f>
              <c:numCache>
                <c:formatCode>0.00</c:formatCode>
                <c:ptCount val="4"/>
                <c:pt idx="0">
                  <c:v>0.21144999999999997</c:v>
                </c:pt>
                <c:pt idx="1">
                  <c:v>6.5500000000000003E-2</c:v>
                </c:pt>
                <c:pt idx="2">
                  <c:v>8.9500000000000135E-3</c:v>
                </c:pt>
                <c:pt idx="3">
                  <c:v>0.14107499999999995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A-419B-AC43-95D87346B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0734319"/>
        <c:axId val="409025455"/>
      </c:barChart>
      <c:catAx>
        <c:axId val="410734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025455"/>
        <c:crosses val="autoZero"/>
        <c:auto val="1"/>
        <c:lblAlgn val="ctr"/>
        <c:lblOffset val="100"/>
        <c:noMultiLvlLbl val="0"/>
      </c:catAx>
      <c:valAx>
        <c:axId val="409025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734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AMINO ACIDS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'AWDC 168'!$R$37:$U$37</c:f>
              <c:strCache>
                <c:ptCount val="4"/>
                <c:pt idx="0">
                  <c:v>C</c:v>
                </c:pt>
                <c:pt idx="1">
                  <c:v>P</c:v>
                </c:pt>
                <c:pt idx="2">
                  <c:v>P + B</c:v>
                </c:pt>
                <c:pt idx="3">
                  <c:v>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69D5-4B3E-BF97-EFBFE9BC81E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9D5-4B3E-BF97-EFBFE9BC81E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D5-4B3E-BF97-EFBFE9BC81EC}"/>
              </c:ext>
            </c:extLst>
          </c:dPt>
          <c:errBars>
            <c:errBarType val="plus"/>
            <c:errValType val="cust"/>
            <c:noEndCap val="0"/>
            <c:plus>
              <c:numRef>
                <c:f>'AWDC 168'!$R$52:$AC$52</c:f>
                <c:numCache>
                  <c:formatCode>General</c:formatCode>
                  <c:ptCount val="12"/>
                  <c:pt idx="0">
                    <c:v>0.79449272542295812</c:v>
                  </c:pt>
                  <c:pt idx="1">
                    <c:v>1.9630155373812005E-2</c:v>
                  </c:pt>
                  <c:pt idx="2">
                    <c:v>0.52385152238014931</c:v>
                  </c:pt>
                  <c:pt idx="3">
                    <c:v>1.5207054284114327E-2</c:v>
                  </c:pt>
                </c:numCache>
              </c:numRef>
            </c:plus>
            <c:minus>
              <c:numRef>
                <c:f>'AWDC 168'!$R$52:$U$52</c:f>
                <c:numCache>
                  <c:formatCode>General</c:formatCode>
                  <c:ptCount val="4"/>
                  <c:pt idx="0">
                    <c:v>0.79449272542295812</c:v>
                  </c:pt>
                  <c:pt idx="1">
                    <c:v>1.9630155373812005E-2</c:v>
                  </c:pt>
                  <c:pt idx="2">
                    <c:v>0.52385152238014931</c:v>
                  </c:pt>
                  <c:pt idx="3">
                    <c:v>1.5207054284114327E-2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'AWDC 168'!$R$65:$AB$66</c:f>
              <c:strCache>
                <c:ptCount val="4"/>
                <c:pt idx="0">
                  <c:v>C</c:v>
                </c:pt>
                <c:pt idx="1">
                  <c:v>P</c:v>
                </c:pt>
                <c:pt idx="2">
                  <c:v>P + B</c:v>
                </c:pt>
                <c:pt idx="3">
                  <c:v>B</c:v>
                </c:pt>
              </c:strCache>
            </c:strRef>
          </c:cat>
          <c:val>
            <c:numRef>
              <c:f>'AWDC 168'!$R$39:$U$39</c:f>
              <c:numCache>
                <c:formatCode>0.00</c:formatCode>
                <c:ptCount val="4"/>
                <c:pt idx="0">
                  <c:v>1.3472833333333334</c:v>
                </c:pt>
                <c:pt idx="1">
                  <c:v>1.4100000000000001E-2</c:v>
                </c:pt>
                <c:pt idx="2">
                  <c:v>0.20755833333333337</c:v>
                </c:pt>
                <c:pt idx="3">
                  <c:v>2.0924999999999971E-2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00-4A59-BC3D-673AAEFFF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0734319"/>
        <c:axId val="409025455"/>
      </c:barChart>
      <c:catAx>
        <c:axId val="410734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025455"/>
        <c:crosses val="autoZero"/>
        <c:auto val="1"/>
        <c:lblAlgn val="ctr"/>
        <c:lblOffset val="100"/>
        <c:noMultiLvlLbl val="0"/>
      </c:catAx>
      <c:valAx>
        <c:axId val="409025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734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COMPLEX CARBON SOURCES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'AWDC 168'!$R$37:$U$37</c:f>
              <c:strCache>
                <c:ptCount val="4"/>
                <c:pt idx="0">
                  <c:v>C</c:v>
                </c:pt>
                <c:pt idx="1">
                  <c:v>P</c:v>
                </c:pt>
                <c:pt idx="2">
                  <c:v>P + B</c:v>
                </c:pt>
                <c:pt idx="3">
                  <c:v>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BFC2-4685-A49B-24200C403E7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FC2-4685-A49B-24200C403E7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BFC2-4685-A49B-24200C403E72}"/>
              </c:ext>
            </c:extLst>
          </c:dPt>
          <c:errBars>
            <c:errBarType val="plus"/>
            <c:errValType val="cust"/>
            <c:noEndCap val="0"/>
            <c:plus>
              <c:numRef>
                <c:f>'AWDC 168'!$R$54:$AC$54</c:f>
                <c:numCache>
                  <c:formatCode>General</c:formatCode>
                  <c:ptCount val="12"/>
                  <c:pt idx="0">
                    <c:v>0.73031966060531761</c:v>
                  </c:pt>
                  <c:pt idx="1">
                    <c:v>4.0896811204135054E-2</c:v>
                  </c:pt>
                  <c:pt idx="2">
                    <c:v>0.5052660641929162</c:v>
                  </c:pt>
                  <c:pt idx="3">
                    <c:v>0.56233437963002852</c:v>
                  </c:pt>
                </c:numCache>
              </c:numRef>
            </c:plus>
            <c:minus>
              <c:numRef>
                <c:f>'AWDC 168'!$R$55:$U$55</c:f>
                <c:numCache>
                  <c:formatCode>General</c:formatCode>
                  <c:ptCount val="4"/>
                  <c:pt idx="0">
                    <c:v>0.42984889634669993</c:v>
                  </c:pt>
                  <c:pt idx="1">
                    <c:v>5.1946172919209166E-2</c:v>
                  </c:pt>
                  <c:pt idx="2">
                    <c:v>0.92949804323675289</c:v>
                  </c:pt>
                  <c:pt idx="3">
                    <c:v>0.34536073457202249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'AWDC 168'!$R$65:$AB$66</c:f>
              <c:strCache>
                <c:ptCount val="4"/>
                <c:pt idx="0">
                  <c:v>C</c:v>
                </c:pt>
                <c:pt idx="1">
                  <c:v>P</c:v>
                </c:pt>
                <c:pt idx="2">
                  <c:v>P + B</c:v>
                </c:pt>
                <c:pt idx="3">
                  <c:v>B</c:v>
                </c:pt>
              </c:strCache>
            </c:strRef>
          </c:cat>
          <c:val>
            <c:numRef>
              <c:f>'AWDC 168'!$R$41:$U$41</c:f>
              <c:numCache>
                <c:formatCode>0.00</c:formatCode>
                <c:ptCount val="4"/>
                <c:pt idx="0">
                  <c:v>1.1031</c:v>
                </c:pt>
                <c:pt idx="1">
                  <c:v>4.127500000000002E-2</c:v>
                </c:pt>
                <c:pt idx="2">
                  <c:v>0.50773750000000006</c:v>
                </c:pt>
                <c:pt idx="3">
                  <c:v>0.3201958333333334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1-4C1E-B7A0-7EF53DD6F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0734319"/>
        <c:axId val="409025455"/>
      </c:barChart>
      <c:catAx>
        <c:axId val="410734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025455"/>
        <c:crosses val="autoZero"/>
        <c:auto val="1"/>
        <c:lblAlgn val="ctr"/>
        <c:lblOffset val="100"/>
        <c:noMultiLvlLbl val="0"/>
      </c:catAx>
      <c:valAx>
        <c:axId val="409025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734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CARBOHYDRATES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'AWDC 168'!$R$37:$U$37</c:f>
              <c:strCache>
                <c:ptCount val="4"/>
                <c:pt idx="0">
                  <c:v>C</c:v>
                </c:pt>
                <c:pt idx="1">
                  <c:v>P</c:v>
                </c:pt>
                <c:pt idx="2">
                  <c:v>P + B</c:v>
                </c:pt>
                <c:pt idx="3">
                  <c:v>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9277-4AA6-8202-098EF5455CD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277-4AA6-8202-098EF5455CD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277-4AA6-8202-098EF5455CDE}"/>
              </c:ext>
            </c:extLst>
          </c:dPt>
          <c:errBars>
            <c:errBarType val="plus"/>
            <c:errValType val="cust"/>
            <c:noEndCap val="0"/>
            <c:plus>
              <c:numRef>
                <c:f>'AWDC 168'!$R$55:$AC$55</c:f>
                <c:numCache>
                  <c:formatCode>General</c:formatCode>
                  <c:ptCount val="12"/>
                  <c:pt idx="0">
                    <c:v>0.42984889634669993</c:v>
                  </c:pt>
                  <c:pt idx="1">
                    <c:v>5.1946172919209166E-2</c:v>
                  </c:pt>
                  <c:pt idx="2">
                    <c:v>0.92949804323675289</c:v>
                  </c:pt>
                  <c:pt idx="3">
                    <c:v>0.34536073457202249</c:v>
                  </c:pt>
                </c:numCache>
              </c:numRef>
            </c:plus>
            <c:minus>
              <c:numRef>
                <c:f>'AWDC 168'!$R$55:$U$55</c:f>
                <c:numCache>
                  <c:formatCode>General</c:formatCode>
                  <c:ptCount val="4"/>
                  <c:pt idx="0">
                    <c:v>0.42984889634669993</c:v>
                  </c:pt>
                  <c:pt idx="1">
                    <c:v>5.1946172919209166E-2</c:v>
                  </c:pt>
                  <c:pt idx="2">
                    <c:v>0.92949804323675289</c:v>
                  </c:pt>
                  <c:pt idx="3">
                    <c:v>0.34536073457202249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'AWDC 168'!$R$65:$AB$66</c:f>
              <c:strCache>
                <c:ptCount val="4"/>
                <c:pt idx="0">
                  <c:v>C</c:v>
                </c:pt>
                <c:pt idx="1">
                  <c:v>P</c:v>
                </c:pt>
                <c:pt idx="2">
                  <c:v>P + B</c:v>
                </c:pt>
                <c:pt idx="3">
                  <c:v>B</c:v>
                </c:pt>
              </c:strCache>
            </c:strRef>
          </c:cat>
          <c:val>
            <c:numRef>
              <c:f>'AWDC 168'!$R$42:$U$42</c:f>
              <c:numCache>
                <c:formatCode>0.00</c:formatCode>
                <c:ptCount val="4"/>
                <c:pt idx="0">
                  <c:v>1.4389928571428572</c:v>
                </c:pt>
                <c:pt idx="1">
                  <c:v>5.1678571428571428E-2</c:v>
                </c:pt>
                <c:pt idx="2">
                  <c:v>0.79502857142857142</c:v>
                </c:pt>
                <c:pt idx="3">
                  <c:v>0.25733095238095244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F4-411F-A372-E385CA489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0734319"/>
        <c:axId val="409025455"/>
      </c:barChart>
      <c:catAx>
        <c:axId val="410734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025455"/>
        <c:crosses val="autoZero"/>
        <c:auto val="1"/>
        <c:lblAlgn val="ctr"/>
        <c:lblOffset val="100"/>
        <c:noMultiLvlLbl val="0"/>
      </c:catAx>
      <c:valAx>
        <c:axId val="409025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734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PHOSPHATE</a:t>
            </a:r>
            <a:r>
              <a:rPr lang="pl-PL" baseline="0"/>
              <a:t> CARBON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'AWDC 168'!$R$37:$U$37</c:f>
              <c:strCache>
                <c:ptCount val="4"/>
                <c:pt idx="0">
                  <c:v>C</c:v>
                </c:pt>
                <c:pt idx="1">
                  <c:v>P</c:v>
                </c:pt>
                <c:pt idx="2">
                  <c:v>P + B</c:v>
                </c:pt>
                <c:pt idx="3">
                  <c:v>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0717-438B-AC96-13D1018C169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717-438B-AC96-13D1018C169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717-438B-AC96-13D1018C169B}"/>
              </c:ext>
            </c:extLst>
          </c:dPt>
          <c:errBars>
            <c:errBarType val="plus"/>
            <c:errValType val="cust"/>
            <c:noEndCap val="0"/>
            <c:plus>
              <c:numRef>
                <c:f>'AWDC 168'!$R$56:$AC$56</c:f>
                <c:numCache>
                  <c:formatCode>General</c:formatCode>
                  <c:ptCount val="12"/>
                  <c:pt idx="0">
                    <c:v>0.66897015545455307</c:v>
                  </c:pt>
                  <c:pt idx="1">
                    <c:v>7.3539105243401364E-3</c:v>
                  </c:pt>
                  <c:pt idx="2">
                    <c:v>0.26725100794945567</c:v>
                  </c:pt>
                  <c:pt idx="3">
                    <c:v>0.40646854805206711</c:v>
                  </c:pt>
                </c:numCache>
              </c:numRef>
            </c:plus>
            <c:minus>
              <c:numRef>
                <c:f>'AWDC 168'!$R$56:$U$56</c:f>
                <c:numCache>
                  <c:formatCode>General</c:formatCode>
                  <c:ptCount val="4"/>
                  <c:pt idx="0">
                    <c:v>0.66897015545455307</c:v>
                  </c:pt>
                  <c:pt idx="1">
                    <c:v>7.3539105243401364E-3</c:v>
                  </c:pt>
                  <c:pt idx="2">
                    <c:v>0.26725100794945567</c:v>
                  </c:pt>
                  <c:pt idx="3">
                    <c:v>0.40646854805206711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'AWDC 168'!$R$65:$AB$66</c:f>
              <c:strCache>
                <c:ptCount val="4"/>
                <c:pt idx="0">
                  <c:v>C</c:v>
                </c:pt>
                <c:pt idx="1">
                  <c:v>P</c:v>
                </c:pt>
                <c:pt idx="2">
                  <c:v>P + B</c:v>
                </c:pt>
                <c:pt idx="3">
                  <c:v>B</c:v>
                </c:pt>
              </c:strCache>
            </c:strRef>
          </c:cat>
          <c:val>
            <c:numRef>
              <c:f>'AWDC 168'!$R$43:$U$43</c:f>
              <c:numCache>
                <c:formatCode>0.00</c:formatCode>
                <c:ptCount val="4"/>
                <c:pt idx="0">
                  <c:v>0.87126666666666674</c:v>
                </c:pt>
                <c:pt idx="1">
                  <c:v>4.6300000000000036E-2</c:v>
                </c:pt>
                <c:pt idx="2">
                  <c:v>0.188975</c:v>
                </c:pt>
                <c:pt idx="3">
                  <c:v>0.32221666666666665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1F-45A0-BAB7-D9010A0C5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0734319"/>
        <c:axId val="409025455"/>
      </c:barChart>
      <c:catAx>
        <c:axId val="410734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025455"/>
        <c:crosses val="autoZero"/>
        <c:auto val="1"/>
        <c:lblAlgn val="ctr"/>
        <c:lblOffset val="100"/>
        <c:noMultiLvlLbl val="0"/>
      </c:catAx>
      <c:valAx>
        <c:axId val="409025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734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pl-P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CARBOXYLIC ACIDS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'AWDC 168'!$R$53:$U$53</c:f>
                <c:numCache>
                  <c:formatCode>General</c:formatCode>
                  <c:ptCount val="4"/>
                  <c:pt idx="0">
                    <c:v>0.76676596047057533</c:v>
                  </c:pt>
                  <c:pt idx="1">
                    <c:v>4.8865591631070487E-2</c:v>
                  </c:pt>
                  <c:pt idx="2">
                    <c:v>0.58507657867076757</c:v>
                  </c:pt>
                  <c:pt idx="3">
                    <c:v>0.17684673336256482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'AWDC 168'!$R$37:$U$37</c:f>
              <c:strCache>
                <c:ptCount val="4"/>
                <c:pt idx="0">
                  <c:v>C</c:v>
                </c:pt>
                <c:pt idx="1">
                  <c:v>P</c:v>
                </c:pt>
                <c:pt idx="2">
                  <c:v>P + B</c:v>
                </c:pt>
                <c:pt idx="3">
                  <c:v>B</c:v>
                </c:pt>
              </c:strCache>
            </c:strRef>
          </c:cat>
          <c:val>
            <c:numRef>
              <c:f>'AWDC 168'!$R$40:$U$40</c:f>
              <c:numCache>
                <c:formatCode>0.00</c:formatCode>
                <c:ptCount val="4"/>
                <c:pt idx="0">
                  <c:v>0.44561499999999998</c:v>
                </c:pt>
                <c:pt idx="1">
                  <c:v>5.0075000000000001E-2</c:v>
                </c:pt>
                <c:pt idx="2" formatCode="0.00000">
                  <c:v>0.22048999999999999</c:v>
                </c:pt>
                <c:pt idx="3">
                  <c:v>0.12418666666666667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5-489D-9F7F-3D45BA6F1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6700800"/>
        <c:axId val="706710400"/>
      </c:barChart>
      <c:catAx>
        <c:axId val="70670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710400"/>
        <c:crosses val="autoZero"/>
        <c:auto val="1"/>
        <c:lblAlgn val="ctr"/>
        <c:lblOffset val="100"/>
        <c:noMultiLvlLbl val="0"/>
      </c:catAx>
      <c:valAx>
        <c:axId val="70671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70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total AWDC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'AWDC 216'!$Q$67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BE-4001-95F3-045B7F44E5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4BE-4001-95F3-045B7F44E5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4BE-4001-95F3-045B7F44E590}"/>
              </c:ext>
            </c:extLst>
          </c:dPt>
          <c:dLbls>
            <c:dLbl>
              <c:idx val="0"/>
              <c:layout>
                <c:manualLayout>
                  <c:x val="-2.1885932116843992E-17"/>
                  <c:y val="-5.53644310860382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3CBA-402D-A86A-FB0AB6E1828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4BE-4001-95F3-045B7F44E590}"/>
                </c:ext>
              </c:extLst>
            </c:dLbl>
            <c:dLbl>
              <c:idx val="2"/>
              <c:layout>
                <c:manualLayout>
                  <c:x val="0"/>
                  <c:y val="-0.178869700431815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4BE-4001-95F3-045B7F44E590}"/>
                </c:ext>
              </c:extLst>
            </c:dLbl>
            <c:dLbl>
              <c:idx val="3"/>
              <c:layout>
                <c:manualLayout>
                  <c:x val="-4.7751676243635065E-3"/>
                  <c:y val="-7.66584430422067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74BE-4001-95F3-045B7F44E5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'AWDC 216'!$R$68:$U$68</c:f>
                <c:numCache>
                  <c:formatCode>General</c:formatCode>
                  <c:ptCount val="4"/>
                  <c:pt idx="0">
                    <c:v>6.1137846528827103E-2</c:v>
                  </c:pt>
                  <c:pt idx="1">
                    <c:v>1.3962008930485492E-2</c:v>
                  </c:pt>
                  <c:pt idx="2">
                    <c:v>0.16282080611707234</c:v>
                  </c:pt>
                  <c:pt idx="3">
                    <c:v>7.6709718544532554E-2</c:v>
                  </c:pt>
                </c:numCache>
              </c:numRef>
            </c:plus>
            <c:minus>
              <c:numRef>
                <c:f>'AWDC 216'!$R$68:$U$68</c:f>
                <c:numCache>
                  <c:formatCode>General</c:formatCode>
                  <c:ptCount val="4"/>
                  <c:pt idx="0">
                    <c:v>6.1137846528827103E-2</c:v>
                  </c:pt>
                  <c:pt idx="1">
                    <c:v>1.3962008930485492E-2</c:v>
                  </c:pt>
                  <c:pt idx="2">
                    <c:v>0.16282080611707234</c:v>
                  </c:pt>
                  <c:pt idx="3">
                    <c:v>7.6709718544532554E-2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'AWDC 216'!$R$65:$U$66</c:f>
              <c:strCache>
                <c:ptCount val="4"/>
                <c:pt idx="0">
                  <c:v>C</c:v>
                </c:pt>
                <c:pt idx="1">
                  <c:v>P</c:v>
                </c:pt>
                <c:pt idx="2">
                  <c:v>P + B</c:v>
                </c:pt>
                <c:pt idx="3">
                  <c:v>B</c:v>
                </c:pt>
              </c:strCache>
            </c:strRef>
          </c:cat>
          <c:val>
            <c:numRef>
              <c:f>'AWDC 216'!$R$67:$U$67</c:f>
              <c:numCache>
                <c:formatCode>General</c:formatCode>
                <c:ptCount val="4"/>
                <c:pt idx="0">
                  <c:v>0.44506021505376347</c:v>
                </c:pt>
                <c:pt idx="1">
                  <c:v>1.5810752688172041E-2</c:v>
                </c:pt>
                <c:pt idx="2">
                  <c:v>0.23309462365591402</c:v>
                </c:pt>
                <c:pt idx="3">
                  <c:v>0.13380860215053764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BE-4001-95F3-045B7F44E5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0"/>
        <c:overlap val="70"/>
        <c:axId val="410734319"/>
        <c:axId val="409025455"/>
      </c:barChart>
      <c:catAx>
        <c:axId val="4107343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Plants</a:t>
                </a:r>
                <a:r>
                  <a:rPr lang="en-US" sz="1200" b="1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Variants</a:t>
                </a:r>
                <a:endParaRPr lang="en-US" sz="1200" b="1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09025455"/>
        <c:crosses val="autoZero"/>
        <c:auto val="1"/>
        <c:lblAlgn val="ctr"/>
        <c:lblOffset val="100"/>
        <c:noMultiLvlLbl val="0"/>
      </c:catAx>
      <c:valAx>
        <c:axId val="40902545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AWCD</a:t>
                </a:r>
                <a:r>
                  <a:rPr lang="en-US" sz="1200" b="1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590</a:t>
                </a:r>
                <a:endParaRPr lang="en-US" sz="1200" b="1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10734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AMINES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'AWDC 216'!$R$37:$U$37</c:f>
              <c:strCache>
                <c:ptCount val="4"/>
                <c:pt idx="0">
                  <c:v>C</c:v>
                </c:pt>
                <c:pt idx="1">
                  <c:v>P</c:v>
                </c:pt>
                <c:pt idx="2">
                  <c:v>P + B</c:v>
                </c:pt>
                <c:pt idx="3">
                  <c:v>B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9F-42E9-8C08-1410EF74E7CF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19F-42E9-8C08-1410EF74E7CF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19F-42E9-8C08-1410EF74E7CF}"/>
              </c:ext>
            </c:extLst>
          </c:dPt>
          <c:errBars>
            <c:errBarType val="plus"/>
            <c:errValType val="cust"/>
            <c:noEndCap val="0"/>
            <c:plus>
              <c:numRef>
                <c:f>'AWDC 216'!$R$51:$U$51</c:f>
                <c:numCache>
                  <c:formatCode>General</c:formatCode>
                  <c:ptCount val="4"/>
                  <c:pt idx="0">
                    <c:v>0.34068404717567857</c:v>
                  </c:pt>
                  <c:pt idx="1">
                    <c:v>2.107178207935911E-2</c:v>
                  </c:pt>
                  <c:pt idx="2">
                    <c:v>4.3133513652379399E-2</c:v>
                  </c:pt>
                  <c:pt idx="3">
                    <c:v>0.10422753954689716</c:v>
                  </c:pt>
                </c:numCache>
              </c:numRef>
            </c:plus>
            <c:minus>
              <c:numRef>
                <c:f>'AWDC 216'!$R$51:$U$51</c:f>
                <c:numCache>
                  <c:formatCode>General</c:formatCode>
                  <c:ptCount val="4"/>
                  <c:pt idx="0">
                    <c:v>0.34068404717567857</c:v>
                  </c:pt>
                  <c:pt idx="1">
                    <c:v>2.107178207935911E-2</c:v>
                  </c:pt>
                  <c:pt idx="2">
                    <c:v>4.3133513652379399E-2</c:v>
                  </c:pt>
                  <c:pt idx="3">
                    <c:v>0.10422753954689716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'AWDC 168'!$R$65:$AB$66</c:f>
              <c:strCache>
                <c:ptCount val="4"/>
                <c:pt idx="0">
                  <c:v>C</c:v>
                </c:pt>
                <c:pt idx="1">
                  <c:v>P</c:v>
                </c:pt>
                <c:pt idx="2">
                  <c:v>P + B</c:v>
                </c:pt>
                <c:pt idx="3">
                  <c:v>B</c:v>
                </c:pt>
              </c:strCache>
            </c:strRef>
          </c:cat>
          <c:val>
            <c:numRef>
              <c:f>'AWDC 216'!$R$38:$U$38</c:f>
              <c:numCache>
                <c:formatCode>0.00</c:formatCode>
                <c:ptCount val="4"/>
                <c:pt idx="0">
                  <c:v>0.24089999999999998</c:v>
                </c:pt>
                <c:pt idx="1">
                  <c:v>1.4899999999999997E-2</c:v>
                </c:pt>
                <c:pt idx="2">
                  <c:v>3.4299999999999997E-2</c:v>
                </c:pt>
                <c:pt idx="3">
                  <c:v>0.127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9F-42E9-8C08-1410EF74E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overlap val="70"/>
        <c:axId val="410734319"/>
        <c:axId val="409025455"/>
      </c:barChart>
      <c:catAx>
        <c:axId val="4107343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Plants</a:t>
                </a:r>
                <a:r>
                  <a:rPr lang="en-US" sz="1200" b="1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Variants</a:t>
                </a:r>
                <a:endParaRPr lang="en-US" sz="1200" b="1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09025455"/>
        <c:crosses val="autoZero"/>
        <c:auto val="1"/>
        <c:lblAlgn val="ctr"/>
        <c:lblOffset val="100"/>
        <c:noMultiLvlLbl val="0"/>
      </c:catAx>
      <c:valAx>
        <c:axId val="409025455"/>
        <c:scaling>
          <c:orientation val="minMax"/>
          <c:max val="0.60000000000000009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AWCD</a:t>
                </a:r>
                <a:r>
                  <a:rPr lang="en-US" sz="1200" b="1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590</a:t>
                </a:r>
                <a:endParaRPr lang="en-US" sz="1200" b="1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10734319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AMINO ACIDS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'AWDC 216'!$R$37:$U$37</c:f>
              <c:strCache>
                <c:ptCount val="4"/>
                <c:pt idx="0">
                  <c:v>C</c:v>
                </c:pt>
                <c:pt idx="1">
                  <c:v>P</c:v>
                </c:pt>
                <c:pt idx="2">
                  <c:v>P + B</c:v>
                </c:pt>
                <c:pt idx="3">
                  <c:v>B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BB-4AEF-BD63-B9545C4A40F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7BB-4AEF-BD63-B9545C4A40F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7BB-4AEF-BD63-B9545C4A40F7}"/>
              </c:ext>
            </c:extLst>
          </c:dPt>
          <c:errBars>
            <c:errBarType val="plus"/>
            <c:errValType val="cust"/>
            <c:noEndCap val="0"/>
            <c:plus>
              <c:numRef>
                <c:f>'AWDC 216'!$R$52:$AC$52</c:f>
                <c:numCache>
                  <c:formatCode>General</c:formatCode>
                  <c:ptCount val="12"/>
                  <c:pt idx="0">
                    <c:v>0.77802084435444252</c:v>
                  </c:pt>
                  <c:pt idx="1">
                    <c:v>1.7728169674278274E-2</c:v>
                  </c:pt>
                  <c:pt idx="2">
                    <c:v>1.0623378596284705</c:v>
                  </c:pt>
                  <c:pt idx="3">
                    <c:v>2.5731294176546963E-2</c:v>
                  </c:pt>
                </c:numCache>
              </c:numRef>
            </c:plus>
            <c:minus>
              <c:numRef>
                <c:f>'AWDC 216'!$R$52:$U$52</c:f>
                <c:numCache>
                  <c:formatCode>General</c:formatCode>
                  <c:ptCount val="4"/>
                  <c:pt idx="0">
                    <c:v>0.77802084435444252</c:v>
                  </c:pt>
                  <c:pt idx="1">
                    <c:v>1.7728169674278274E-2</c:v>
                  </c:pt>
                  <c:pt idx="2">
                    <c:v>1.0623378596284705</c:v>
                  </c:pt>
                  <c:pt idx="3">
                    <c:v>2.5731294176546963E-2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'AWDC 168'!$R$65:$AB$66</c:f>
              <c:strCache>
                <c:ptCount val="4"/>
                <c:pt idx="0">
                  <c:v>C</c:v>
                </c:pt>
                <c:pt idx="1">
                  <c:v>P</c:v>
                </c:pt>
                <c:pt idx="2">
                  <c:v>P + B</c:v>
                </c:pt>
                <c:pt idx="3">
                  <c:v>B</c:v>
                </c:pt>
              </c:strCache>
            </c:strRef>
          </c:cat>
          <c:val>
            <c:numRef>
              <c:f>'AWDC 216'!$R$39:$U$39</c:f>
              <c:numCache>
                <c:formatCode>0.00</c:formatCode>
                <c:ptCount val="4"/>
                <c:pt idx="0">
                  <c:v>1.2900833333333332</c:v>
                </c:pt>
                <c:pt idx="1">
                  <c:v>2.3066666666666655E-2</c:v>
                </c:pt>
                <c:pt idx="2">
                  <c:v>0.58855000000000002</c:v>
                </c:pt>
                <c:pt idx="3">
                  <c:v>2.6608333333333314E-2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BB-4AEF-BD63-B9545C4A4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overlap val="70"/>
        <c:axId val="410734319"/>
        <c:axId val="409025455"/>
      </c:barChart>
      <c:catAx>
        <c:axId val="4107343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Plants</a:t>
                </a:r>
                <a:r>
                  <a:rPr lang="en-US" sz="1200" b="1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Variants</a:t>
                </a:r>
                <a:endParaRPr lang="en-US" sz="1200" b="1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09025455"/>
        <c:crosses val="autoZero"/>
        <c:auto val="1"/>
        <c:lblAlgn val="ctr"/>
        <c:lblOffset val="100"/>
        <c:noMultiLvlLbl val="0"/>
      </c:catAx>
      <c:valAx>
        <c:axId val="40902545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AWCD</a:t>
                </a:r>
                <a:r>
                  <a:rPr lang="en-US" sz="1200" b="1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590</a:t>
                </a:r>
                <a:endParaRPr lang="en-US" sz="1200" b="1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10734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COMPLEX CARBON SOURCES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'AWDC 216'!$R$37:$U$37</c:f>
              <c:strCache>
                <c:ptCount val="4"/>
                <c:pt idx="0">
                  <c:v>C</c:v>
                </c:pt>
                <c:pt idx="1">
                  <c:v>P</c:v>
                </c:pt>
                <c:pt idx="2">
                  <c:v>P + B</c:v>
                </c:pt>
                <c:pt idx="3">
                  <c:v>B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76-4DE2-B02D-7CA73AF87CEC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776-4DE2-B02D-7CA73AF87CEC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776-4DE2-B02D-7CA73AF87CEC}"/>
              </c:ext>
            </c:extLst>
          </c:dPt>
          <c:errBars>
            <c:errBarType val="plus"/>
            <c:errValType val="cust"/>
            <c:noEndCap val="0"/>
            <c:plus>
              <c:numRef>
                <c:f>'AWDC 216'!$R$54:$U$54</c:f>
                <c:numCache>
                  <c:formatCode>General</c:formatCode>
                  <c:ptCount val="4"/>
                  <c:pt idx="0">
                    <c:v>0.7270165610218241</c:v>
                  </c:pt>
                  <c:pt idx="1">
                    <c:v>1.1499999999999844E-3</c:v>
                  </c:pt>
                  <c:pt idx="2">
                    <c:v>0.40237329967539698</c:v>
                  </c:pt>
                  <c:pt idx="3">
                    <c:v>0.68369293713747448</c:v>
                  </c:pt>
                </c:numCache>
              </c:numRef>
            </c:plus>
            <c:minus>
              <c:numRef>
                <c:f>'AWDC 216'!$R$54:$U$54</c:f>
                <c:numCache>
                  <c:formatCode>General</c:formatCode>
                  <c:ptCount val="4"/>
                  <c:pt idx="0">
                    <c:v>0.7270165610218241</c:v>
                  </c:pt>
                  <c:pt idx="1">
                    <c:v>1.1499999999999844E-3</c:v>
                  </c:pt>
                  <c:pt idx="2">
                    <c:v>0.40237329967539698</c:v>
                  </c:pt>
                  <c:pt idx="3">
                    <c:v>0.68369293713747448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'AWDC 168'!$R$65:$AB$66</c:f>
              <c:strCache>
                <c:ptCount val="4"/>
                <c:pt idx="0">
                  <c:v>C</c:v>
                </c:pt>
                <c:pt idx="1">
                  <c:v>P</c:v>
                </c:pt>
                <c:pt idx="2">
                  <c:v>P + B</c:v>
                </c:pt>
                <c:pt idx="3">
                  <c:v>B</c:v>
                </c:pt>
              </c:strCache>
            </c:strRef>
          </c:cat>
          <c:val>
            <c:numRef>
              <c:f>'AWDC 216'!$R$41:$U$41</c:f>
              <c:numCache>
                <c:formatCode>0.00</c:formatCode>
                <c:ptCount val="4"/>
                <c:pt idx="0">
                  <c:v>1.0106999999999999</c:v>
                </c:pt>
                <c:pt idx="1">
                  <c:v>5.7499999999999218E-4</c:v>
                </c:pt>
                <c:pt idx="2">
                  <c:v>0.95406250000000004</c:v>
                </c:pt>
                <c:pt idx="3">
                  <c:v>0.37196249999999997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76-4DE2-B02D-7CA73AF87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overlap val="70"/>
        <c:axId val="410734319"/>
        <c:axId val="409025455"/>
      </c:barChart>
      <c:catAx>
        <c:axId val="4107343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Plants</a:t>
                </a:r>
                <a:r>
                  <a:rPr lang="en-US" sz="1200" b="1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Variants</a:t>
                </a:r>
                <a:endParaRPr lang="en-US" sz="1200" b="1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09025455"/>
        <c:crosses val="autoZero"/>
        <c:auto val="1"/>
        <c:lblAlgn val="ctr"/>
        <c:lblOffset val="100"/>
        <c:noMultiLvlLbl val="0"/>
      </c:catAx>
      <c:valAx>
        <c:axId val="40902545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AWCD</a:t>
                </a:r>
                <a:r>
                  <a:rPr lang="en-US" sz="1200" b="1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590</a:t>
                </a:r>
                <a:endParaRPr lang="en-US" sz="1200" b="1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10734319"/>
        <c:crosses val="autoZero"/>
        <c:crossBetween val="between"/>
        <c:majorUnit val="0.4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CARBOHYDRATES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'AWDC 216'!$R$37:$U$37</c:f>
              <c:strCache>
                <c:ptCount val="4"/>
                <c:pt idx="0">
                  <c:v>C</c:v>
                </c:pt>
                <c:pt idx="1">
                  <c:v>P</c:v>
                </c:pt>
                <c:pt idx="2">
                  <c:v>P + B</c:v>
                </c:pt>
                <c:pt idx="3">
                  <c:v>B</c:v>
                </c:pt>
              </c:strCache>
            </c:strRef>
          </c:tx>
          <c:spPr>
            <a:solidFill>
              <a:srgbClr val="22FCF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22FCF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F4-4D97-94A1-57D7B755B8C8}"/>
              </c:ext>
            </c:extLst>
          </c:dPt>
          <c:dPt>
            <c:idx val="2"/>
            <c:invertIfNegative val="0"/>
            <c:bubble3D val="0"/>
            <c:spPr>
              <a:solidFill>
                <a:srgbClr val="22FCF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AF4-4D97-94A1-57D7B755B8C8}"/>
              </c:ext>
            </c:extLst>
          </c:dPt>
          <c:dPt>
            <c:idx val="3"/>
            <c:invertIfNegative val="0"/>
            <c:bubble3D val="0"/>
            <c:spPr>
              <a:solidFill>
                <a:srgbClr val="22FCF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AF4-4D97-94A1-57D7B755B8C8}"/>
              </c:ext>
            </c:extLst>
          </c:dPt>
          <c:dLbls>
            <c:dLbl>
              <c:idx val="0"/>
              <c:layout>
                <c:manualLayout>
                  <c:x val="0"/>
                  <c:y val="-0.1533169374975269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E740-4896-A760-0877F894267E}"/>
                </c:ext>
              </c:extLst>
            </c:dLbl>
            <c:dLbl>
              <c:idx val="1"/>
              <c:layout>
                <c:manualLayout>
                  <c:x val="0"/>
                  <c:y val="-5.11056458325089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AF4-4D97-94A1-57D7B755B8C8}"/>
                </c:ext>
              </c:extLst>
            </c:dLbl>
            <c:dLbl>
              <c:idx val="2"/>
              <c:layout>
                <c:manualLayout>
                  <c:x val="-8.7543761383607081E-17"/>
                  <c:y val="-0.306633874995053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AF4-4D97-94A1-57D7B755B8C8}"/>
                </c:ext>
              </c:extLst>
            </c:dLbl>
            <c:dLbl>
              <c:idx val="3"/>
              <c:layout>
                <c:manualLayout>
                  <c:x val="-1.7508752276721416E-16"/>
                  <c:y val="-0.1405405260393996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1AF4-4D97-94A1-57D7B755B8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'AWDC 216'!$R$55:$U$55</c:f>
                <c:numCache>
                  <c:formatCode>General</c:formatCode>
                  <c:ptCount val="4"/>
                  <c:pt idx="0">
                    <c:v>0.44547379539199816</c:v>
                  </c:pt>
                  <c:pt idx="1">
                    <c:v>6.8261582830140916E-2</c:v>
                  </c:pt>
                  <c:pt idx="2">
                    <c:v>0.93912170080803259</c:v>
                  </c:pt>
                  <c:pt idx="3">
                    <c:v>0.423133169964031</c:v>
                  </c:pt>
                </c:numCache>
              </c:numRef>
            </c:plus>
            <c:minus>
              <c:numRef>
                <c:f>'AWDC 216'!$R$55:$U$55</c:f>
                <c:numCache>
                  <c:formatCode>General</c:formatCode>
                  <c:ptCount val="4"/>
                  <c:pt idx="0">
                    <c:v>0.44547379539199816</c:v>
                  </c:pt>
                  <c:pt idx="1">
                    <c:v>6.8261582830140916E-2</c:v>
                  </c:pt>
                  <c:pt idx="2">
                    <c:v>0.93912170080803259</c:v>
                  </c:pt>
                  <c:pt idx="3">
                    <c:v>0.423133169964031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'AWDC 168'!$R$65:$AB$66</c:f>
              <c:strCache>
                <c:ptCount val="4"/>
                <c:pt idx="0">
                  <c:v>C</c:v>
                </c:pt>
                <c:pt idx="1">
                  <c:v>P</c:v>
                </c:pt>
                <c:pt idx="2">
                  <c:v>P + B</c:v>
                </c:pt>
                <c:pt idx="3">
                  <c:v>B</c:v>
                </c:pt>
              </c:strCache>
            </c:strRef>
          </c:cat>
          <c:val>
            <c:numRef>
              <c:f>'AWDC 216'!$R$42:$U$42</c:f>
              <c:numCache>
                <c:formatCode>0.00</c:formatCode>
                <c:ptCount val="4"/>
                <c:pt idx="0">
                  <c:v>1.3936785714285713</c:v>
                </c:pt>
                <c:pt idx="1">
                  <c:v>4.2057142857142849E-2</c:v>
                </c:pt>
                <c:pt idx="2">
                  <c:v>0.8331642857142858</c:v>
                </c:pt>
                <c:pt idx="3">
                  <c:v>0.28977380952380954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F4-4D97-94A1-57D7B755B8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0"/>
        <c:overlap val="70"/>
        <c:axId val="410734319"/>
        <c:axId val="409025455"/>
      </c:barChart>
      <c:catAx>
        <c:axId val="4107343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Plants</a:t>
                </a:r>
                <a:r>
                  <a:rPr lang="en-US" sz="1200" b="1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Variants</a:t>
                </a:r>
                <a:endParaRPr lang="en-US" sz="1200" b="1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09025455"/>
        <c:crosses val="autoZero"/>
        <c:auto val="1"/>
        <c:lblAlgn val="ctr"/>
        <c:lblOffset val="100"/>
        <c:noMultiLvlLbl val="0"/>
      </c:catAx>
      <c:valAx>
        <c:axId val="40902545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AWCD</a:t>
                </a:r>
                <a:r>
                  <a:rPr lang="en-US" sz="1200" b="1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590</a:t>
                </a:r>
                <a:endParaRPr lang="en-US" sz="1200" b="1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10734319"/>
        <c:crosses val="autoZero"/>
        <c:crossBetween val="between"/>
        <c:majorUnit val="0.4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PHOSPHATE</a:t>
            </a:r>
            <a:r>
              <a:rPr lang="pl-PL" baseline="0"/>
              <a:t> CARBON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'AWDC 216'!$R$37:$U$37</c:f>
              <c:strCache>
                <c:ptCount val="4"/>
                <c:pt idx="0">
                  <c:v>C</c:v>
                </c:pt>
                <c:pt idx="1">
                  <c:v>P</c:v>
                </c:pt>
                <c:pt idx="2">
                  <c:v>P + B</c:v>
                </c:pt>
                <c:pt idx="3">
                  <c:v>B</c:v>
                </c:pt>
              </c:strCache>
            </c:strRef>
          </c:tx>
          <c:spPr>
            <a:solidFill>
              <a:srgbClr val="EDFD2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DFD2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1C-41D8-9F4C-D53A5195D267}"/>
              </c:ext>
            </c:extLst>
          </c:dPt>
          <c:dPt>
            <c:idx val="2"/>
            <c:invertIfNegative val="0"/>
            <c:bubble3D val="0"/>
            <c:spPr>
              <a:solidFill>
                <a:srgbClr val="EDFD2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51C-41D8-9F4C-D53A5195D267}"/>
              </c:ext>
            </c:extLst>
          </c:dPt>
          <c:dPt>
            <c:idx val="3"/>
            <c:invertIfNegative val="0"/>
            <c:bubble3D val="0"/>
            <c:spPr>
              <a:solidFill>
                <a:srgbClr val="EDFD2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51C-41D8-9F4C-D53A5195D267}"/>
              </c:ext>
            </c:extLst>
          </c:dPt>
          <c:errBars>
            <c:errBarType val="plus"/>
            <c:errValType val="cust"/>
            <c:noEndCap val="0"/>
            <c:plus>
              <c:numRef>
                <c:f>'AWDC 216'!$R$56:$U$56</c:f>
                <c:numCache>
                  <c:formatCode>General</c:formatCode>
                  <c:ptCount val="4"/>
                  <c:pt idx="0">
                    <c:v>0.57940329650425715</c:v>
                  </c:pt>
                  <c:pt idx="1">
                    <c:v>3.2597622612699821E-2</c:v>
                  </c:pt>
                  <c:pt idx="2">
                    <c:v>0.10277797064546466</c:v>
                  </c:pt>
                  <c:pt idx="3">
                    <c:v>0.52877445097130005</c:v>
                  </c:pt>
                </c:numCache>
              </c:numRef>
            </c:plus>
            <c:minus>
              <c:numRef>
                <c:f>'AWDC 216'!$R$56:$U$56</c:f>
                <c:numCache>
                  <c:formatCode>General</c:formatCode>
                  <c:ptCount val="4"/>
                  <c:pt idx="0">
                    <c:v>0.57940329650425715</c:v>
                  </c:pt>
                  <c:pt idx="1">
                    <c:v>3.2597622612699821E-2</c:v>
                  </c:pt>
                  <c:pt idx="2">
                    <c:v>0.10277797064546466</c:v>
                  </c:pt>
                  <c:pt idx="3">
                    <c:v>0.52877445097130005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'AWDC 168'!$R$65:$AB$66</c:f>
              <c:strCache>
                <c:ptCount val="4"/>
                <c:pt idx="0">
                  <c:v>C</c:v>
                </c:pt>
                <c:pt idx="1">
                  <c:v>P</c:v>
                </c:pt>
                <c:pt idx="2">
                  <c:v>P + B</c:v>
                </c:pt>
                <c:pt idx="3">
                  <c:v>B</c:v>
                </c:pt>
              </c:strCache>
            </c:strRef>
          </c:cat>
          <c:val>
            <c:numRef>
              <c:f>'AWDC 216'!$R$43:$U$43</c:f>
              <c:numCache>
                <c:formatCode>0.00</c:formatCode>
                <c:ptCount val="4"/>
                <c:pt idx="0">
                  <c:v>0.85849999999999993</c:v>
                </c:pt>
                <c:pt idx="1">
                  <c:v>2.3049999999999987E-2</c:v>
                </c:pt>
                <c:pt idx="2">
                  <c:v>7.267499999999999E-2</c:v>
                </c:pt>
                <c:pt idx="3">
                  <c:v>0.40269999999999995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1C-41D8-9F4C-D53A5195D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overlap val="70"/>
        <c:axId val="410734319"/>
        <c:axId val="409025455"/>
      </c:barChart>
      <c:catAx>
        <c:axId val="4107343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Plants</a:t>
                </a:r>
                <a:r>
                  <a:rPr lang="en-US" sz="1200" b="1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Variants</a:t>
                </a:r>
                <a:endParaRPr lang="en-US" sz="1200" b="1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09025455"/>
        <c:crosses val="autoZero"/>
        <c:auto val="1"/>
        <c:lblAlgn val="ctr"/>
        <c:lblOffset val="100"/>
        <c:noMultiLvlLbl val="0"/>
      </c:catAx>
      <c:valAx>
        <c:axId val="40902545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AWCD</a:t>
                </a:r>
                <a:r>
                  <a:rPr lang="en-US" sz="1200" b="1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590</a:t>
                </a:r>
                <a:endParaRPr lang="en-US" sz="1200" b="1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10734319"/>
        <c:crosses val="autoZero"/>
        <c:crossBetween val="between"/>
        <c:majorUnit val="0.4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pl-P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CARBOXYLIC ACIDS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'AWDC 216'!$R$37:$U$37</c:f>
              <c:strCache>
                <c:ptCount val="4"/>
                <c:pt idx="0">
                  <c:v>C</c:v>
                </c:pt>
                <c:pt idx="1">
                  <c:v>P</c:v>
                </c:pt>
                <c:pt idx="2">
                  <c:v>P + B</c:v>
                </c:pt>
                <c:pt idx="3">
                  <c:v>B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'AWDC 216'!$R$53:$U$53</c:f>
                <c:numCache>
                  <c:formatCode>General</c:formatCode>
                  <c:ptCount val="4"/>
                  <c:pt idx="0">
                    <c:v>0.73975078822656082</c:v>
                  </c:pt>
                  <c:pt idx="1">
                    <c:v>4.7683848513840714E-2</c:v>
                  </c:pt>
                  <c:pt idx="2">
                    <c:v>0.53540449279875391</c:v>
                  </c:pt>
                  <c:pt idx="3">
                    <c:v>0.16388205652082524</c:v>
                  </c:pt>
                </c:numCache>
              </c:numRef>
            </c:plus>
            <c:minus>
              <c:numRef>
                <c:f>'AWDC 216'!$R$53:$U$53</c:f>
                <c:numCache>
                  <c:formatCode>General</c:formatCode>
                  <c:ptCount val="4"/>
                  <c:pt idx="0">
                    <c:v>0.73975078822656082</c:v>
                  </c:pt>
                  <c:pt idx="1">
                    <c:v>4.7683848513840714E-2</c:v>
                  </c:pt>
                  <c:pt idx="2">
                    <c:v>0.53540449279875391</c:v>
                  </c:pt>
                  <c:pt idx="3">
                    <c:v>0.16388205652082524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'AWDC 168'!$R$37:$U$37</c:f>
              <c:strCache>
                <c:ptCount val="4"/>
                <c:pt idx="0">
                  <c:v>C</c:v>
                </c:pt>
                <c:pt idx="1">
                  <c:v>P</c:v>
                </c:pt>
                <c:pt idx="2">
                  <c:v>P + B</c:v>
                </c:pt>
                <c:pt idx="3">
                  <c:v>B</c:v>
                </c:pt>
              </c:strCache>
            </c:strRef>
          </c:cat>
          <c:val>
            <c:numRef>
              <c:f>'AWDC 216'!$R$40:$U$40</c:f>
              <c:numCache>
                <c:formatCode>0.00</c:formatCode>
                <c:ptCount val="4"/>
                <c:pt idx="0">
                  <c:v>0.43406500000000003</c:v>
                </c:pt>
                <c:pt idx="1">
                  <c:v>3.2414999999999992E-2</c:v>
                </c:pt>
                <c:pt idx="2" formatCode="0.00000">
                  <c:v>0.26173000000000002</c:v>
                </c:pt>
                <c:pt idx="3">
                  <c:v>0.11734166666666668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BA-4E0C-BE7F-A44C2FCB9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overlap val="70"/>
        <c:axId val="706700800"/>
        <c:axId val="706710400"/>
      </c:barChart>
      <c:catAx>
        <c:axId val="706700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Plants</a:t>
                </a:r>
                <a:r>
                  <a:rPr lang="en-US" sz="1200" b="1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Variants</a:t>
                </a:r>
                <a:endParaRPr lang="en-US" sz="1200" b="1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06710400"/>
        <c:crosses val="autoZero"/>
        <c:auto val="1"/>
        <c:lblAlgn val="ctr"/>
        <c:lblOffset val="100"/>
        <c:noMultiLvlLbl val="0"/>
      </c:catAx>
      <c:valAx>
        <c:axId val="706710400"/>
        <c:scaling>
          <c:orientation val="minMax"/>
          <c:max val="1.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AWCD</a:t>
                </a:r>
                <a:r>
                  <a:rPr lang="en-US" sz="1200" b="1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590</a:t>
                </a:r>
                <a:endParaRPr lang="en-US" sz="1200" b="1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0670080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image" Target="../media/image1.png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241300</xdr:colOff>
      <xdr:row>36</xdr:row>
      <xdr:rowOff>35984</xdr:rowOff>
    </xdr:from>
    <xdr:to>
      <xdr:col>66</xdr:col>
      <xdr:colOff>273049</xdr:colOff>
      <xdr:row>52</xdr:row>
      <xdr:rowOff>74083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77C76EF3-75BB-49AC-A6C4-BD985697C6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127000</xdr:colOff>
      <xdr:row>29</xdr:row>
      <xdr:rowOff>136524</xdr:rowOff>
    </xdr:from>
    <xdr:to>
      <xdr:col>60</xdr:col>
      <xdr:colOff>402167</xdr:colOff>
      <xdr:row>44</xdr:row>
      <xdr:rowOff>159808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564173CB-C514-DA94-B6C1-C74FDBE07F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299358</xdr:colOff>
      <xdr:row>30</xdr:row>
      <xdr:rowOff>70756</xdr:rowOff>
    </xdr:from>
    <xdr:to>
      <xdr:col>62</xdr:col>
      <xdr:colOff>9072</xdr:colOff>
      <xdr:row>45</xdr:row>
      <xdr:rowOff>65313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872CC66F-FFEC-3076-FDA9-C63C22B6FC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1390022</xdr:colOff>
      <xdr:row>12</xdr:row>
      <xdr:rowOff>0</xdr:rowOff>
    </xdr:from>
    <xdr:to>
      <xdr:col>26</xdr:col>
      <xdr:colOff>220869</xdr:colOff>
      <xdr:row>30</xdr:row>
      <xdr:rowOff>16747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2035DE-E36A-C30D-1278-0A0FE25D45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298174</xdr:colOff>
      <xdr:row>11</xdr:row>
      <xdr:rowOff>0</xdr:rowOff>
    </xdr:from>
    <xdr:to>
      <xdr:col>23</xdr:col>
      <xdr:colOff>298174</xdr:colOff>
      <xdr:row>13</xdr:row>
      <xdr:rowOff>20522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E1445B26-F57B-5F0B-95BA-F2E83F0442F6}"/>
            </a:ext>
          </a:extLst>
        </xdr:cNvPr>
        <xdr:cNvCxnSpPr/>
      </xdr:nvCxnSpPr>
      <xdr:spPr>
        <a:xfrm>
          <a:off x="16653565" y="2970696"/>
          <a:ext cx="0" cy="396000"/>
        </a:xfrm>
        <a:prstGeom prst="straightConnector1">
          <a:avLst/>
        </a:prstGeom>
        <a:ln w="28575" cap="flat" cmpd="sng" algn="ctr">
          <a:solidFill>
            <a:schemeClr val="tx1"/>
          </a:solidFill>
          <a:prstDash val="solid"/>
          <a:round/>
          <a:headEnd type="none" w="med" len="sm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21293</xdr:colOff>
      <xdr:row>2</xdr:row>
      <xdr:rowOff>61057</xdr:rowOff>
    </xdr:from>
    <xdr:to>
      <xdr:col>48</xdr:col>
      <xdr:colOff>14430</xdr:colOff>
      <xdr:row>31</xdr:row>
      <xdr:rowOff>166655</xdr:rowOff>
    </xdr:to>
    <xdr:pic>
      <xdr:nvPicPr>
        <xdr:cNvPr id="2" name="Obraz 1" descr="Carbon sources in Biolog EcoPlate wells. Codification matrix and groups...  | Download Scientific Diagram">
          <a:extLst>
            <a:ext uri="{FF2B5EF4-FFF2-40B4-BE49-F238E27FC236}">
              <a16:creationId xmlns:a16="http://schemas.microsoft.com/office/drawing/2014/main" id="{1F7EF0C7-5760-4A71-9B3E-563EE58ED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1581" y="427403"/>
          <a:ext cx="5488330" cy="5417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32</xdr:col>
      <xdr:colOff>321407</xdr:colOff>
      <xdr:row>41</xdr:row>
      <xdr:rowOff>63499</xdr:rowOff>
    </xdr:from>
    <xdr:to>
      <xdr:col>41</xdr:col>
      <xdr:colOff>154192</xdr:colOff>
      <xdr:row>57</xdr:row>
      <xdr:rowOff>44450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65873541-AA0A-151D-4382-194A0AD42B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367973</xdr:colOff>
      <xdr:row>57</xdr:row>
      <xdr:rowOff>134329</xdr:rowOff>
    </xdr:from>
    <xdr:to>
      <xdr:col>41</xdr:col>
      <xdr:colOff>200758</xdr:colOff>
      <xdr:row>73</xdr:row>
      <xdr:rowOff>122605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5E1F9BED-81AD-4943-ADCD-74A3600C3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295517</xdr:colOff>
      <xdr:row>40</xdr:row>
      <xdr:rowOff>48847</xdr:rowOff>
    </xdr:from>
    <xdr:to>
      <xdr:col>50</xdr:col>
      <xdr:colOff>256441</xdr:colOff>
      <xdr:row>57</xdr:row>
      <xdr:rowOff>154355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B1A5DD80-FB66-44AB-A23F-F8A80C6FA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306917</xdr:colOff>
      <xdr:row>75</xdr:row>
      <xdr:rowOff>83854</xdr:rowOff>
    </xdr:from>
    <xdr:to>
      <xdr:col>40</xdr:col>
      <xdr:colOff>139702</xdr:colOff>
      <xdr:row>91</xdr:row>
      <xdr:rowOff>64804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7007404F-4F20-463A-9522-0C47EED2B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40</xdr:col>
      <xdr:colOff>334598</xdr:colOff>
      <xdr:row>74</xdr:row>
      <xdr:rowOff>163635</xdr:rowOff>
    </xdr:from>
    <xdr:to>
      <xdr:col>49</xdr:col>
      <xdr:colOff>167381</xdr:colOff>
      <xdr:row>90</xdr:row>
      <xdr:rowOff>144585</xdr:rowOff>
    </xdr:to>
    <xdr:graphicFrame macro="">
      <xdr:nvGraphicFramePr>
        <xdr:cNvPr id="8" name="Wykres 7">
          <a:extLst>
            <a:ext uri="{FF2B5EF4-FFF2-40B4-BE49-F238E27FC236}">
              <a16:creationId xmlns:a16="http://schemas.microsoft.com/office/drawing/2014/main" id="{D90E1516-E280-496D-AAD9-40EB2C733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112345</xdr:colOff>
      <xdr:row>92</xdr:row>
      <xdr:rowOff>39076</xdr:rowOff>
    </xdr:from>
    <xdr:to>
      <xdr:col>43</xdr:col>
      <xdr:colOff>555707</xdr:colOff>
      <xdr:row>108</xdr:row>
      <xdr:rowOff>20026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10921550-EDEE-4852-AC3C-D7AA3252F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42</xdr:col>
      <xdr:colOff>590550</xdr:colOff>
      <xdr:row>59</xdr:row>
      <xdr:rowOff>25400</xdr:rowOff>
    </xdr:from>
    <xdr:to>
      <xdr:col>50</xdr:col>
      <xdr:colOff>285750</xdr:colOff>
      <xdr:row>74</xdr:row>
      <xdr:rowOff>101600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5361940-05A5-080C-057C-2EE07D22A7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21293</xdr:colOff>
      <xdr:row>2</xdr:row>
      <xdr:rowOff>61057</xdr:rowOff>
    </xdr:from>
    <xdr:to>
      <xdr:col>48</xdr:col>
      <xdr:colOff>14430</xdr:colOff>
      <xdr:row>31</xdr:row>
      <xdr:rowOff>166655</xdr:rowOff>
    </xdr:to>
    <xdr:pic>
      <xdr:nvPicPr>
        <xdr:cNvPr id="2" name="Obraz 1" descr="Carbon sources in Biolog EcoPlate wells. Codification matrix and groups...  | Download Scientific Diagram">
          <a:extLst>
            <a:ext uri="{FF2B5EF4-FFF2-40B4-BE49-F238E27FC236}">
              <a16:creationId xmlns:a16="http://schemas.microsoft.com/office/drawing/2014/main" id="{0D9C719C-BC16-4827-9EA3-2C37CB11E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34093" y="426817"/>
          <a:ext cx="5479537" cy="5409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32</xdr:col>
      <xdr:colOff>321407</xdr:colOff>
      <xdr:row>41</xdr:row>
      <xdr:rowOff>63499</xdr:rowOff>
    </xdr:from>
    <xdr:to>
      <xdr:col>41</xdr:col>
      <xdr:colOff>154192</xdr:colOff>
      <xdr:row>57</xdr:row>
      <xdr:rowOff>44450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B8BF6DB5-510C-48A8-92F7-9891A7521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367973</xdr:colOff>
      <xdr:row>57</xdr:row>
      <xdr:rowOff>134329</xdr:rowOff>
    </xdr:from>
    <xdr:to>
      <xdr:col>41</xdr:col>
      <xdr:colOff>200758</xdr:colOff>
      <xdr:row>73</xdr:row>
      <xdr:rowOff>122605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7B4DD53E-F1F1-48C2-9F08-ECD416EB60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295517</xdr:colOff>
      <xdr:row>40</xdr:row>
      <xdr:rowOff>48847</xdr:rowOff>
    </xdr:from>
    <xdr:to>
      <xdr:col>50</xdr:col>
      <xdr:colOff>256441</xdr:colOff>
      <xdr:row>57</xdr:row>
      <xdr:rowOff>154355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C1C9B08-1B6A-46C0-B406-2A404EA85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306917</xdr:colOff>
      <xdr:row>75</xdr:row>
      <xdr:rowOff>83854</xdr:rowOff>
    </xdr:from>
    <xdr:to>
      <xdr:col>40</xdr:col>
      <xdr:colOff>139702</xdr:colOff>
      <xdr:row>91</xdr:row>
      <xdr:rowOff>64804</xdr:rowOff>
    </xdr:to>
    <xdr:graphicFrame macro="">
      <xdr:nvGraphicFramePr>
        <xdr:cNvPr id="6" name="Wykres 6">
          <a:extLst>
            <a:ext uri="{FF2B5EF4-FFF2-40B4-BE49-F238E27FC236}">
              <a16:creationId xmlns:a16="http://schemas.microsoft.com/office/drawing/2014/main" id="{7871C8BA-D020-4ED0-A9A1-79B6C66B4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40</xdr:col>
      <xdr:colOff>334598</xdr:colOff>
      <xdr:row>74</xdr:row>
      <xdr:rowOff>163635</xdr:rowOff>
    </xdr:from>
    <xdr:to>
      <xdr:col>49</xdr:col>
      <xdr:colOff>167381</xdr:colOff>
      <xdr:row>90</xdr:row>
      <xdr:rowOff>144585</xdr:rowOff>
    </xdr:to>
    <xdr:graphicFrame macro="">
      <xdr:nvGraphicFramePr>
        <xdr:cNvPr id="7" name="Wykres 7">
          <a:extLst>
            <a:ext uri="{FF2B5EF4-FFF2-40B4-BE49-F238E27FC236}">
              <a16:creationId xmlns:a16="http://schemas.microsoft.com/office/drawing/2014/main" id="{D15BEDE4-79D2-44A5-8833-C06595BC9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112345</xdr:colOff>
      <xdr:row>92</xdr:row>
      <xdr:rowOff>39076</xdr:rowOff>
    </xdr:from>
    <xdr:to>
      <xdr:col>43</xdr:col>
      <xdr:colOff>555707</xdr:colOff>
      <xdr:row>108</xdr:row>
      <xdr:rowOff>20026</xdr:rowOff>
    </xdr:to>
    <xdr:graphicFrame macro="">
      <xdr:nvGraphicFramePr>
        <xdr:cNvPr id="8" name="Wykres 8">
          <a:extLst>
            <a:ext uri="{FF2B5EF4-FFF2-40B4-BE49-F238E27FC236}">
              <a16:creationId xmlns:a16="http://schemas.microsoft.com/office/drawing/2014/main" id="{4EF6C03C-2378-4655-B9F5-0F3091231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42</xdr:col>
      <xdr:colOff>590550</xdr:colOff>
      <xdr:row>59</xdr:row>
      <xdr:rowOff>25400</xdr:rowOff>
    </xdr:from>
    <xdr:to>
      <xdr:col>50</xdr:col>
      <xdr:colOff>285750</xdr:colOff>
      <xdr:row>74</xdr:row>
      <xdr:rowOff>101600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9AE0B49-33E3-4F29-A63E-123EF4817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5EAD108-0BA2-498D-82E4-1A679D3857F1}" name="Table3" displayName="Table3" ref="A37:F68" totalsRowShown="0" headerRowDxfId="10" headerRowBorderDxfId="9" tableBorderDxfId="8">
  <autoFilter ref="A37:F68" xr:uid="{85EAD108-0BA2-498D-82E4-1A679D3857F1}"/>
  <tableColumns count="6">
    <tableColumn id="1" xr3:uid="{BA1D8002-1E0E-4AD8-8B65-4E0134F17D43}" name="Group of substrate "/>
    <tableColumn id="2" xr3:uid="{7B4277AD-55AB-47E6-A1F0-84D1B4C83A4D}" name="Substrate " dataDxfId="7"/>
    <tableColumn id="3" xr3:uid="{0E79AC0F-B0F9-4B21-91A1-46BEB35E43B9}" name="C" dataDxfId="6"/>
    <tableColumn id="4" xr3:uid="{6EC075F1-CD8A-47DB-9AA9-E8D551C63A0E}" name="P" dataDxfId="5"/>
    <tableColumn id="5" xr3:uid="{FBBED082-A38E-4C4A-9BB4-D89A1FBD612C}" name="P + B" dataDxfId="4"/>
    <tableColumn id="6" xr3:uid="{717D7248-55EE-4648-8D88-E87E5A11B2BF}" name="B" dataDxfId="3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ADC2DE-4A53-4921-A9E8-CFE0F92635E2}" name="Table1" displayName="Table1" ref="AG35:AJ39" totalsRowShown="0">
  <autoFilter ref="AG35:AJ39" xr:uid="{54ADC2DE-4A53-4921-A9E8-CFE0F92635E2}"/>
  <tableColumns count="4">
    <tableColumn id="1" xr3:uid="{3EF77ED1-DDD9-4D0B-A07E-900B889BA035}" name="Plants variants"/>
    <tableColumn id="2" xr3:uid="{57FA5DD0-7005-465E-829E-D5C69567731E}" name="Shannon diversity H'" dataDxfId="2"/>
    <tableColumn id="3" xr3:uid="{6BCB8A60-39C3-4045-BD36-3254A1528554}" name="Shannon eveness E" dataDxfId="1"/>
    <tableColumn id="4" xr3:uid="{0A448A3B-F34B-47B7-AF9E-DD38D136669C}" name="Species richness 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6.xml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4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F1220-08CB-4A3C-A89F-65F44596D0D4}">
  <dimension ref="B1:BF121"/>
  <sheetViews>
    <sheetView topLeftCell="AG92" zoomScale="102" zoomScaleNormal="102" workbookViewId="0">
      <selection activeCell="AV102" sqref="AV102:AX102"/>
    </sheetView>
  </sheetViews>
  <sheetFormatPr defaultRowHeight="14.4" x14ac:dyDescent="0.3"/>
  <cols>
    <col min="35" max="35" width="9.77734375" bestFit="1" customWidth="1"/>
  </cols>
  <sheetData>
    <row r="1" spans="2:53" x14ac:dyDescent="0.3">
      <c r="Q1" s="97" t="s">
        <v>9</v>
      </c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</row>
    <row r="2" spans="2:53" x14ac:dyDescent="0.3">
      <c r="B2">
        <v>0</v>
      </c>
    </row>
    <row r="3" spans="2:53" x14ac:dyDescent="0.3">
      <c r="B3" t="s">
        <v>0</v>
      </c>
      <c r="C3" s="1">
        <v>1</v>
      </c>
      <c r="D3" s="1">
        <v>2</v>
      </c>
      <c r="E3" s="1">
        <v>3</v>
      </c>
      <c r="F3" s="1">
        <v>4</v>
      </c>
      <c r="G3" s="1">
        <v>5</v>
      </c>
      <c r="H3" s="1">
        <v>6</v>
      </c>
      <c r="I3" s="1">
        <v>7</v>
      </c>
      <c r="J3" s="1">
        <v>8</v>
      </c>
      <c r="K3" s="1">
        <v>9</v>
      </c>
      <c r="L3" s="1">
        <v>10</v>
      </c>
      <c r="M3" s="1">
        <v>11</v>
      </c>
      <c r="N3" s="1">
        <v>12</v>
      </c>
    </row>
    <row r="4" spans="2:53" x14ac:dyDescent="0.3">
      <c r="B4" t="s">
        <v>1</v>
      </c>
      <c r="C4" s="10">
        <v>0.35439999999999999</v>
      </c>
      <c r="D4" s="10">
        <v>0.3589</v>
      </c>
      <c r="E4" s="10">
        <v>0.34889999999999999</v>
      </c>
      <c r="F4" s="10">
        <v>0.35980000000000001</v>
      </c>
      <c r="G4" s="10">
        <v>0.35909999999999997</v>
      </c>
      <c r="H4" s="10">
        <v>0.3634</v>
      </c>
      <c r="I4" s="10">
        <v>0.3669</v>
      </c>
      <c r="J4" s="10">
        <v>0.35210000000000002</v>
      </c>
      <c r="K4" s="10">
        <v>0.35880000000000001</v>
      </c>
      <c r="L4" s="10">
        <v>0.36099999999999999</v>
      </c>
      <c r="M4" s="10">
        <v>0.35060000000000002</v>
      </c>
      <c r="N4" s="10">
        <v>0.33069999999999999</v>
      </c>
    </row>
    <row r="5" spans="2:53" x14ac:dyDescent="0.3">
      <c r="B5" t="s">
        <v>2</v>
      </c>
      <c r="C5" s="10">
        <v>0.38169999999999998</v>
      </c>
      <c r="D5" s="10">
        <v>0.49730000000000002</v>
      </c>
      <c r="E5" s="10">
        <v>0.35270000000000001</v>
      </c>
      <c r="F5" s="10">
        <v>0.3553</v>
      </c>
      <c r="G5" s="10">
        <v>0.37080000000000002</v>
      </c>
      <c r="H5" s="10">
        <v>0.47060000000000002</v>
      </c>
      <c r="I5" s="10">
        <v>0.35859999999999997</v>
      </c>
      <c r="J5" s="10">
        <v>0.33789999999999998</v>
      </c>
      <c r="K5" s="10">
        <v>0.37209999999999999</v>
      </c>
      <c r="L5" s="10">
        <v>0.47360000000000002</v>
      </c>
      <c r="M5" s="10">
        <v>0.34210000000000002</v>
      </c>
      <c r="N5" s="10">
        <v>0.34499999999999997</v>
      </c>
    </row>
    <row r="6" spans="2:53" x14ac:dyDescent="0.3">
      <c r="B6" t="s">
        <v>3</v>
      </c>
      <c r="C6" s="10">
        <v>0.41830000000000001</v>
      </c>
      <c r="D6" s="10">
        <v>0.37590000000000001</v>
      </c>
      <c r="E6" s="10">
        <v>0.38150000000000001</v>
      </c>
      <c r="F6" s="10">
        <v>0.39290000000000003</v>
      </c>
      <c r="G6" s="10">
        <v>0.44140000000000001</v>
      </c>
      <c r="H6" s="10">
        <v>0.35799999999999998</v>
      </c>
      <c r="I6" s="10">
        <v>0.37209999999999999</v>
      </c>
      <c r="J6" s="10">
        <v>0.36849999999999999</v>
      </c>
      <c r="K6" s="10">
        <v>0.38469999999999999</v>
      </c>
      <c r="L6" s="10">
        <v>0.36399999999999999</v>
      </c>
      <c r="M6" s="10">
        <v>0.36959999999999998</v>
      </c>
      <c r="N6" s="10">
        <v>0.38750000000000001</v>
      </c>
    </row>
    <row r="7" spans="2:53" x14ac:dyDescent="0.3">
      <c r="B7" t="s">
        <v>4</v>
      </c>
      <c r="C7" s="10">
        <v>0.40550000000000003</v>
      </c>
      <c r="D7" s="10">
        <v>0.38229999999999997</v>
      </c>
      <c r="E7" s="10">
        <v>0.37130000000000002</v>
      </c>
      <c r="F7" s="10">
        <v>0.35599999999999998</v>
      </c>
      <c r="G7" s="10">
        <v>0.42720000000000002</v>
      </c>
      <c r="H7" s="10">
        <v>0.37719999999999998</v>
      </c>
      <c r="I7" s="10">
        <v>0.36</v>
      </c>
      <c r="J7" s="10">
        <v>0.34549999999999997</v>
      </c>
      <c r="K7" s="10">
        <v>0.40260000000000001</v>
      </c>
      <c r="L7" s="10">
        <v>0.35210000000000002</v>
      </c>
      <c r="M7" s="10">
        <v>0.33810000000000001</v>
      </c>
      <c r="N7" s="10">
        <v>0.33639999999999998</v>
      </c>
      <c r="AV7" s="53" t="s">
        <v>90</v>
      </c>
      <c r="AW7" s="53"/>
      <c r="AX7" s="53"/>
      <c r="AY7" s="53"/>
      <c r="AZ7" s="53"/>
    </row>
    <row r="8" spans="2:53" x14ac:dyDescent="0.3">
      <c r="B8" t="s">
        <v>5</v>
      </c>
      <c r="C8" s="10">
        <v>0.39600000000000002</v>
      </c>
      <c r="D8" s="10">
        <v>0.39300000000000002</v>
      </c>
      <c r="E8" s="10">
        <v>0.37619999999999998</v>
      </c>
      <c r="F8" s="10">
        <v>0.40839999999999999</v>
      </c>
      <c r="G8" s="10">
        <v>0.39240000000000003</v>
      </c>
      <c r="H8" s="10">
        <v>0.36770000000000003</v>
      </c>
      <c r="I8" s="10">
        <v>0.37919999999999998</v>
      </c>
      <c r="J8" s="10">
        <v>0.3745</v>
      </c>
      <c r="K8" s="10">
        <v>0.39610000000000001</v>
      </c>
      <c r="L8" s="10">
        <v>0.36670000000000003</v>
      </c>
      <c r="M8" s="10">
        <v>0.375</v>
      </c>
      <c r="N8" s="10">
        <v>0.35870000000000002</v>
      </c>
      <c r="U8" s="53" t="s">
        <v>89</v>
      </c>
      <c r="V8" s="53"/>
      <c r="W8" s="53"/>
      <c r="AV8" s="53" t="s">
        <v>91</v>
      </c>
      <c r="AW8" s="53"/>
      <c r="AX8" s="53"/>
      <c r="AY8" s="53"/>
      <c r="AZ8" s="53"/>
    </row>
    <row r="9" spans="2:53" x14ac:dyDescent="0.3">
      <c r="B9" t="s">
        <v>6</v>
      </c>
      <c r="C9" s="10">
        <v>0.38369999999999999</v>
      </c>
      <c r="D9" s="10">
        <v>0.37419999999999998</v>
      </c>
      <c r="E9" s="10">
        <v>0.36470000000000002</v>
      </c>
      <c r="F9" s="10">
        <v>0.35339999999999999</v>
      </c>
      <c r="G9" s="10">
        <v>0.3826</v>
      </c>
      <c r="H9" s="10">
        <v>0.35420000000000001</v>
      </c>
      <c r="I9" s="10">
        <v>0.36699999999999999</v>
      </c>
      <c r="J9" s="10">
        <v>0.35099999999999998</v>
      </c>
      <c r="K9" s="10">
        <v>0.37840000000000001</v>
      </c>
      <c r="L9" s="10">
        <v>0.3412</v>
      </c>
      <c r="M9" s="10">
        <v>0.34710000000000002</v>
      </c>
      <c r="N9" s="10">
        <v>0.3281</v>
      </c>
      <c r="AV9" s="53" t="s">
        <v>92</v>
      </c>
      <c r="AW9" s="53"/>
      <c r="AX9" s="53"/>
      <c r="AY9" s="53"/>
      <c r="AZ9" s="53"/>
      <c r="BA9" s="53"/>
    </row>
    <row r="10" spans="2:53" x14ac:dyDescent="0.3">
      <c r="B10" t="s">
        <v>7</v>
      </c>
      <c r="C10" s="10">
        <v>0.36859999999999998</v>
      </c>
      <c r="D10" s="10">
        <v>0.36969999999999997</v>
      </c>
      <c r="E10" s="10">
        <v>0.39789999999999998</v>
      </c>
      <c r="F10" s="10">
        <v>0.4037</v>
      </c>
      <c r="G10" s="10">
        <v>0.37609999999999999</v>
      </c>
      <c r="H10" s="10">
        <v>0.36420000000000002</v>
      </c>
      <c r="I10" s="10">
        <v>0.40339999999999998</v>
      </c>
      <c r="J10" s="10">
        <v>0.36990000000000001</v>
      </c>
      <c r="K10" s="10">
        <v>0.37069999999999997</v>
      </c>
      <c r="L10" s="10">
        <v>0.35709999999999997</v>
      </c>
      <c r="M10" s="10">
        <v>0.375</v>
      </c>
      <c r="N10" s="10">
        <v>0.37330000000000002</v>
      </c>
    </row>
    <row r="11" spans="2:53" x14ac:dyDescent="0.3">
      <c r="B11" t="s">
        <v>8</v>
      </c>
      <c r="C11" s="10">
        <v>0.3483</v>
      </c>
      <c r="D11" s="10">
        <v>0.35970000000000002</v>
      </c>
      <c r="E11" s="10">
        <v>0.34739999999999999</v>
      </c>
      <c r="F11" s="10">
        <v>0.3861</v>
      </c>
      <c r="G11" s="10">
        <v>0.3543</v>
      </c>
      <c r="H11" s="10">
        <v>0.36730000000000002</v>
      </c>
      <c r="I11" s="10">
        <v>0.35920000000000002</v>
      </c>
      <c r="J11" s="10">
        <v>0.3725</v>
      </c>
      <c r="K11" s="10">
        <v>0.37269999999999998</v>
      </c>
      <c r="L11" s="10">
        <v>0.36899999999999999</v>
      </c>
      <c r="M11" s="10">
        <v>0.34360000000000002</v>
      </c>
      <c r="N11" s="10">
        <v>0.33910000000000001</v>
      </c>
    </row>
    <row r="12" spans="2:53" ht="15" thickBot="1" x14ac:dyDescent="0.35"/>
    <row r="13" spans="2:53" x14ac:dyDescent="0.3">
      <c r="B13">
        <v>24</v>
      </c>
      <c r="Q13">
        <v>24</v>
      </c>
      <c r="AF13">
        <v>24</v>
      </c>
      <c r="AV13" t="s">
        <v>10</v>
      </c>
      <c r="AW13" t="s">
        <v>11</v>
      </c>
      <c r="AX13" t="s">
        <v>12</v>
      </c>
      <c r="AY13" s="4" t="s">
        <v>13</v>
      </c>
      <c r="AZ13" s="5" t="s">
        <v>14</v>
      </c>
      <c r="BA13" t="s">
        <v>17</v>
      </c>
    </row>
    <row r="14" spans="2:53" ht="15" thickBot="1" x14ac:dyDescent="0.35">
      <c r="B14" t="s">
        <v>0</v>
      </c>
      <c r="C14" s="1">
        <v>1</v>
      </c>
      <c r="D14" s="1">
        <v>2</v>
      </c>
      <c r="E14" s="1">
        <v>3</v>
      </c>
      <c r="F14" s="1">
        <v>4</v>
      </c>
      <c r="G14" s="1">
        <v>5</v>
      </c>
      <c r="H14" s="1">
        <v>6</v>
      </c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Q14" t="s">
        <v>0</v>
      </c>
      <c r="R14" s="1">
        <v>1</v>
      </c>
      <c r="S14" s="1">
        <v>2</v>
      </c>
      <c r="T14" s="1">
        <v>3</v>
      </c>
      <c r="U14" s="1">
        <v>4</v>
      </c>
      <c r="V14" s="1">
        <v>5</v>
      </c>
      <c r="W14" s="1">
        <v>6</v>
      </c>
      <c r="X14" s="1">
        <v>7</v>
      </c>
      <c r="Y14" s="1">
        <v>8</v>
      </c>
      <c r="Z14" s="1">
        <v>9</v>
      </c>
      <c r="AA14" s="1">
        <v>10</v>
      </c>
      <c r="AB14" s="1">
        <v>11</v>
      </c>
      <c r="AC14" s="1">
        <v>12</v>
      </c>
      <c r="AF14" t="s">
        <v>0</v>
      </c>
      <c r="AG14" s="1">
        <v>1</v>
      </c>
      <c r="AH14" s="1">
        <v>2</v>
      </c>
      <c r="AI14" s="1">
        <v>3</v>
      </c>
      <c r="AJ14" s="1">
        <v>4</v>
      </c>
      <c r="AK14" s="1">
        <v>5</v>
      </c>
      <c r="AL14" s="1">
        <v>6</v>
      </c>
      <c r="AM14" s="1">
        <v>7</v>
      </c>
      <c r="AN14" s="1">
        <v>8</v>
      </c>
      <c r="AO14" s="1">
        <v>9</v>
      </c>
      <c r="AP14" s="1">
        <v>10</v>
      </c>
      <c r="AQ14" s="1">
        <v>11</v>
      </c>
      <c r="AR14" s="1">
        <v>12</v>
      </c>
      <c r="AV14">
        <f>SUM(AG15:AJ22)/31</f>
        <v>0.12191290322580645</v>
      </c>
      <c r="AW14">
        <f>SUM(AK15:AN22)/31</f>
        <v>9.8735483870967727E-2</v>
      </c>
      <c r="AX14">
        <f>SUM(AO15:AR22)/31</f>
        <v>7.0296774193548378E-2</v>
      </c>
      <c r="AY14" s="6">
        <f>AVERAGE(AV14:AX14)</f>
        <v>9.6981720430107513E-2</v>
      </c>
      <c r="AZ14" s="7">
        <f>STDEV(AV14:AX14)</f>
        <v>2.585271666041216E-2</v>
      </c>
      <c r="BA14">
        <f>AZ14*100/AY14</f>
        <v>26.657308764741511</v>
      </c>
    </row>
    <row r="15" spans="2:53" x14ac:dyDescent="0.3">
      <c r="B15" t="s">
        <v>1</v>
      </c>
      <c r="C15" s="10">
        <v>0.40400000000000003</v>
      </c>
      <c r="D15" s="10">
        <v>0.39710000000000001</v>
      </c>
      <c r="E15" s="10">
        <v>0.52610000000000001</v>
      </c>
      <c r="F15" s="10">
        <v>0.50049999999999994</v>
      </c>
      <c r="G15" s="10">
        <v>0.41789999999999999</v>
      </c>
      <c r="H15" s="10">
        <v>0.40429999999999999</v>
      </c>
      <c r="I15" s="10">
        <v>0.42570000000000002</v>
      </c>
      <c r="J15" s="10">
        <v>0.39789999999999998</v>
      </c>
      <c r="K15" s="10">
        <v>0.77790000000000004</v>
      </c>
      <c r="L15" s="10">
        <v>1.7730999999999999</v>
      </c>
      <c r="M15" s="10">
        <v>0.4143</v>
      </c>
      <c r="N15" s="10">
        <v>0.38979999999999998</v>
      </c>
      <c r="Q15" t="s">
        <v>1</v>
      </c>
      <c r="R15" s="11">
        <f>C15-$C$4</f>
        <v>4.9600000000000033E-2</v>
      </c>
      <c r="S15" s="3">
        <f>D15-$D$4</f>
        <v>3.8200000000000012E-2</v>
      </c>
      <c r="T15" s="3">
        <f>E15-$E$4</f>
        <v>0.17720000000000002</v>
      </c>
      <c r="U15" s="3">
        <f>F15-$F$4</f>
        <v>0.14069999999999994</v>
      </c>
      <c r="V15" s="11">
        <f>G15-$G$4</f>
        <v>5.8800000000000019E-2</v>
      </c>
      <c r="W15" s="3">
        <f>H15-$H$4</f>
        <v>4.0899999999999992E-2</v>
      </c>
      <c r="X15" s="3">
        <f>I15-$I$4</f>
        <v>5.8800000000000019E-2</v>
      </c>
      <c r="Y15" s="3">
        <f>J15-$J$4</f>
        <v>4.5799999999999952E-2</v>
      </c>
      <c r="Z15" s="11">
        <f>K15-$K$4</f>
        <v>0.41910000000000003</v>
      </c>
      <c r="AA15" s="3">
        <f>L15-$L$4</f>
        <v>1.4120999999999999</v>
      </c>
      <c r="AB15" s="3">
        <f>M15-$M$4</f>
        <v>6.3699999999999979E-2</v>
      </c>
      <c r="AC15" s="3">
        <f>N15-$N$4</f>
        <v>5.9099999999999986E-2</v>
      </c>
      <c r="AF15" t="s">
        <v>1</v>
      </c>
      <c r="AG15" s="3">
        <f>IF(R15-$R$15&lt;0, "0", R15-$R$15)</f>
        <v>0</v>
      </c>
      <c r="AH15" s="3" t="str">
        <f t="shared" ref="AH15:AJ22" si="0">IF(S15-$R$15&lt;0, "0", S15-$R$15)</f>
        <v>0</v>
      </c>
      <c r="AI15" s="3">
        <f t="shared" si="0"/>
        <v>0.12759999999999999</v>
      </c>
      <c r="AJ15" s="3">
        <f>IF(U15-$R$15&lt;0, "0", U15-$R$15)</f>
        <v>9.1099999999999903E-2</v>
      </c>
      <c r="AK15" s="3">
        <f>IF(V15-$V$15&lt;0, "0", V15-$V$15)</f>
        <v>0</v>
      </c>
      <c r="AL15" s="3" t="str">
        <f t="shared" ref="AL15:AN22" si="1">IF(W15-$V$15&lt;0, "0", W15-$V$15)</f>
        <v>0</v>
      </c>
      <c r="AM15" s="3">
        <f t="shared" si="1"/>
        <v>0</v>
      </c>
      <c r="AN15" s="3" t="str">
        <f t="shared" si="1"/>
        <v>0</v>
      </c>
      <c r="AO15" s="3">
        <f>IF(Z15-$Z$15&lt;0, "0", Z15-$Z$15)</f>
        <v>0</v>
      </c>
      <c r="AP15" s="3">
        <f t="shared" ref="AP15:AR22" si="2">IF(AA15-$Z$15&lt;0, "0", AA15-$Z$15)</f>
        <v>0.99299999999999988</v>
      </c>
      <c r="AQ15" s="3" t="str">
        <f t="shared" si="2"/>
        <v>0</v>
      </c>
      <c r="AR15" s="3" t="str">
        <f t="shared" si="2"/>
        <v>0</v>
      </c>
    </row>
    <row r="16" spans="2:53" x14ac:dyDescent="0.3">
      <c r="B16" t="s">
        <v>2</v>
      </c>
      <c r="C16" s="10">
        <v>0.41510000000000002</v>
      </c>
      <c r="D16" s="10">
        <v>0.57879999999999998</v>
      </c>
      <c r="E16" s="10">
        <v>0.36940000000000001</v>
      </c>
      <c r="F16" s="10">
        <v>0.39660000000000001</v>
      </c>
      <c r="G16" s="10">
        <v>0.3891</v>
      </c>
      <c r="H16" s="10">
        <v>0.56489999999999996</v>
      </c>
      <c r="I16" s="10">
        <v>0.39600000000000002</v>
      </c>
      <c r="J16" s="10">
        <v>0.80269999999999997</v>
      </c>
      <c r="K16" s="10">
        <v>0.40479999999999999</v>
      </c>
      <c r="L16" s="10">
        <v>1.0754999999999999</v>
      </c>
      <c r="M16" s="10">
        <v>0.37219999999999998</v>
      </c>
      <c r="N16" s="10">
        <v>1.0615000000000001</v>
      </c>
      <c r="Q16" t="s">
        <v>2</v>
      </c>
      <c r="R16" s="3">
        <f>C16-$C$5</f>
        <v>3.3400000000000041E-2</v>
      </c>
      <c r="S16" s="3">
        <f>D16-$D$5</f>
        <v>8.1499999999999961E-2</v>
      </c>
      <c r="T16" s="3">
        <f>E16-$E$5</f>
        <v>1.6699999999999993E-2</v>
      </c>
      <c r="U16" s="3">
        <f>F16-$F$5</f>
        <v>4.1300000000000003E-2</v>
      </c>
      <c r="V16" s="3">
        <f>G16-$G$5</f>
        <v>1.8299999999999983E-2</v>
      </c>
      <c r="W16" s="3">
        <f>H16-$H$5</f>
        <v>9.4299999999999939E-2</v>
      </c>
      <c r="X16" s="3">
        <f>I16-$I$5</f>
        <v>3.7400000000000044E-2</v>
      </c>
      <c r="Y16" s="3">
        <f>J16-$J$5</f>
        <v>0.46479999999999999</v>
      </c>
      <c r="Z16" s="3">
        <f>K16-$K$5</f>
        <v>3.2700000000000007E-2</v>
      </c>
      <c r="AA16" s="3">
        <f>L16-$L$5</f>
        <v>0.60189999999999988</v>
      </c>
      <c r="AB16" s="3">
        <f>M16-$M$5</f>
        <v>3.009999999999996E-2</v>
      </c>
      <c r="AC16" s="3">
        <f>N16-$N$5</f>
        <v>0.71650000000000014</v>
      </c>
      <c r="AF16" t="s">
        <v>2</v>
      </c>
      <c r="AG16" s="3" t="str">
        <f>IF(R16-$R$15&lt;0, "0", R16-$R$15)</f>
        <v>0</v>
      </c>
      <c r="AH16" s="3">
        <f t="shared" si="0"/>
        <v>3.1899999999999928E-2</v>
      </c>
      <c r="AI16" s="3" t="str">
        <f t="shared" si="0"/>
        <v>0</v>
      </c>
      <c r="AJ16" s="3" t="str">
        <f t="shared" si="0"/>
        <v>0</v>
      </c>
      <c r="AK16" s="3" t="str">
        <f t="shared" ref="AK16:AK22" si="3">IF(V16-$V$15&lt;0, "0", V16-$V$15)</f>
        <v>0</v>
      </c>
      <c r="AL16" s="3">
        <f t="shared" si="1"/>
        <v>3.5499999999999921E-2</v>
      </c>
      <c r="AM16" s="3" t="str">
        <f t="shared" si="1"/>
        <v>0</v>
      </c>
      <c r="AN16" s="3">
        <f t="shared" si="1"/>
        <v>0.40599999999999997</v>
      </c>
      <c r="AO16" s="3" t="str">
        <f t="shared" ref="AO16:AO22" si="4">IF(Z16-$Z$15&lt;0, "0", Z16-$Z$15)</f>
        <v>0</v>
      </c>
      <c r="AP16" s="3">
        <f t="shared" si="2"/>
        <v>0.18279999999999985</v>
      </c>
      <c r="AQ16" s="3" t="str">
        <f t="shared" si="2"/>
        <v>0</v>
      </c>
      <c r="AR16" s="3">
        <f t="shared" si="2"/>
        <v>0.29740000000000011</v>
      </c>
      <c r="AY16" t="s">
        <v>20</v>
      </c>
    </row>
    <row r="17" spans="2:58" x14ac:dyDescent="0.3">
      <c r="B17" t="s">
        <v>3</v>
      </c>
      <c r="C17" s="10">
        <v>0.443</v>
      </c>
      <c r="D17" s="10">
        <v>0.46410000000000001</v>
      </c>
      <c r="E17" s="10">
        <v>0.4234</v>
      </c>
      <c r="F17" s="10">
        <v>0.69479999999999997</v>
      </c>
      <c r="G17" s="10">
        <v>0.76600000000000001</v>
      </c>
      <c r="H17" s="10">
        <v>0.38500000000000001</v>
      </c>
      <c r="I17" s="10">
        <v>0.40189999999999998</v>
      </c>
      <c r="J17" s="10">
        <v>0.74890000000000001</v>
      </c>
      <c r="K17" s="10">
        <v>0.3997</v>
      </c>
      <c r="L17" s="10">
        <v>0.76019999999999999</v>
      </c>
      <c r="M17" s="10">
        <v>0.40760000000000002</v>
      </c>
      <c r="N17" s="10">
        <v>0.53759999999999997</v>
      </c>
      <c r="Q17" t="s">
        <v>3</v>
      </c>
      <c r="R17" s="3">
        <f>C17-$C$6</f>
        <v>2.47E-2</v>
      </c>
      <c r="S17" s="3">
        <f>D17-$D$6</f>
        <v>8.8200000000000001E-2</v>
      </c>
      <c r="T17" s="3">
        <f>E17-$E$6</f>
        <v>4.1899999999999993E-2</v>
      </c>
      <c r="U17" s="3">
        <f>F17-$F$6</f>
        <v>0.30189999999999995</v>
      </c>
      <c r="V17" s="3">
        <f>G17-$G$6</f>
        <v>0.3246</v>
      </c>
      <c r="W17" s="3">
        <f>H17-$H$6</f>
        <v>2.7000000000000024E-2</v>
      </c>
      <c r="X17" s="3">
        <f>I17-$I$6</f>
        <v>2.9799999999999993E-2</v>
      </c>
      <c r="Y17" s="3">
        <f>J17-$J$6</f>
        <v>0.38040000000000002</v>
      </c>
      <c r="Z17" s="3">
        <f>K17-$K$6</f>
        <v>1.5000000000000013E-2</v>
      </c>
      <c r="AA17" s="3">
        <f>L17-$L$6</f>
        <v>0.3962</v>
      </c>
      <c r="AB17" s="3">
        <f>M17-$M$6</f>
        <v>3.8000000000000034E-2</v>
      </c>
      <c r="AC17" s="3">
        <f>N17-$N$6</f>
        <v>0.15009999999999996</v>
      </c>
      <c r="AF17" t="s">
        <v>3</v>
      </c>
      <c r="AG17" s="3" t="str">
        <f t="shared" ref="AG17:AG22" si="5">IF(R17-$R$15&lt;0, "0", R17-$R$15)</f>
        <v>0</v>
      </c>
      <c r="AH17" s="3">
        <f t="shared" si="0"/>
        <v>3.8599999999999968E-2</v>
      </c>
      <c r="AI17" s="3" t="str">
        <f t="shared" si="0"/>
        <v>0</v>
      </c>
      <c r="AJ17" s="3">
        <f t="shared" si="0"/>
        <v>0.25229999999999991</v>
      </c>
      <c r="AK17" s="3">
        <f t="shared" si="3"/>
        <v>0.26579999999999998</v>
      </c>
      <c r="AL17" s="3" t="str">
        <f t="shared" si="1"/>
        <v>0</v>
      </c>
      <c r="AM17" s="3" t="str">
        <f t="shared" si="1"/>
        <v>0</v>
      </c>
      <c r="AN17" s="3">
        <f t="shared" si="1"/>
        <v>0.3216</v>
      </c>
      <c r="AO17" s="3" t="str">
        <f t="shared" si="4"/>
        <v>0</v>
      </c>
      <c r="AP17" s="3" t="str">
        <f t="shared" si="2"/>
        <v>0</v>
      </c>
      <c r="AQ17" s="3" t="str">
        <f t="shared" si="2"/>
        <v>0</v>
      </c>
      <c r="AR17" s="3" t="str">
        <f t="shared" si="2"/>
        <v>0</v>
      </c>
      <c r="AV17" s="3">
        <f>MEDIAN(AG15:AJ22)</f>
        <v>0.16829999999999995</v>
      </c>
      <c r="AW17" s="3">
        <f>MEDIAN(AK15:AN22)</f>
        <v>0.26579999999999998</v>
      </c>
      <c r="AX17" s="3">
        <f>MEDIAN(AO15:AR22)</f>
        <v>0.22354999999999992</v>
      </c>
      <c r="AY17" s="3">
        <f>MEDIAN(AV17:AX17)</f>
        <v>0.22354999999999992</v>
      </c>
      <c r="BE17" t="s">
        <v>13</v>
      </c>
      <c r="BF17" t="s">
        <v>14</v>
      </c>
    </row>
    <row r="18" spans="2:58" x14ac:dyDescent="0.3">
      <c r="B18" t="s">
        <v>4</v>
      </c>
      <c r="C18" s="10">
        <v>0.43309999999999998</v>
      </c>
      <c r="D18" s="10">
        <v>0.41549999999999998</v>
      </c>
      <c r="E18" s="10">
        <v>0.52590000000000003</v>
      </c>
      <c r="F18" s="10">
        <v>0.38579999999999998</v>
      </c>
      <c r="G18" s="10">
        <v>0.45479999999999998</v>
      </c>
      <c r="H18" s="10">
        <v>0.78649999999999998</v>
      </c>
      <c r="I18" s="10">
        <v>0.50690000000000002</v>
      </c>
      <c r="J18" s="10">
        <v>0.36849999999999999</v>
      </c>
      <c r="K18" s="10">
        <v>0.86529999999999996</v>
      </c>
      <c r="L18" s="10">
        <v>1.0742</v>
      </c>
      <c r="M18" s="10">
        <v>0.36449999999999999</v>
      </c>
      <c r="N18" s="10">
        <v>0.37959999999999999</v>
      </c>
      <c r="Q18" t="s">
        <v>4</v>
      </c>
      <c r="R18" s="3">
        <f>C18-$C$7</f>
        <v>2.7599999999999958E-2</v>
      </c>
      <c r="S18" s="3">
        <f>D18-$D$7</f>
        <v>3.3200000000000007E-2</v>
      </c>
      <c r="T18" s="3">
        <f>E18-$E$7</f>
        <v>0.15460000000000002</v>
      </c>
      <c r="U18" s="3">
        <f>F18-$F$7</f>
        <v>2.9799999999999993E-2</v>
      </c>
      <c r="V18" s="3">
        <f>G18-$G$7</f>
        <v>2.7599999999999958E-2</v>
      </c>
      <c r="W18" s="3">
        <f>H18-$H$7</f>
        <v>0.4093</v>
      </c>
      <c r="X18" s="3">
        <f>I18-$I$7</f>
        <v>0.14690000000000003</v>
      </c>
      <c r="Y18" s="3">
        <f>J18-$J$7</f>
        <v>2.300000000000002E-2</v>
      </c>
      <c r="Z18" s="3">
        <f>K18-$K$7</f>
        <v>0.46269999999999994</v>
      </c>
      <c r="AA18" s="3">
        <f>L18-$L$7</f>
        <v>0.72209999999999996</v>
      </c>
      <c r="AB18" s="3">
        <f>M18-$M$7</f>
        <v>2.6399999999999979E-2</v>
      </c>
      <c r="AC18" s="3">
        <f>N18-$N$7</f>
        <v>4.3200000000000016E-2</v>
      </c>
      <c r="AF18" t="s">
        <v>4</v>
      </c>
      <c r="AG18" s="3" t="str">
        <f t="shared" si="5"/>
        <v>0</v>
      </c>
      <c r="AH18" s="3" t="str">
        <f t="shared" si="0"/>
        <v>0</v>
      </c>
      <c r="AI18" s="3">
        <f t="shared" si="0"/>
        <v>0.10499999999999998</v>
      </c>
      <c r="AJ18" s="3" t="str">
        <f t="shared" si="0"/>
        <v>0</v>
      </c>
      <c r="AK18" s="3" t="str">
        <f t="shared" si="3"/>
        <v>0</v>
      </c>
      <c r="AL18" s="3">
        <f t="shared" si="1"/>
        <v>0.35049999999999998</v>
      </c>
      <c r="AM18" s="3">
        <f t="shared" si="1"/>
        <v>8.8100000000000012E-2</v>
      </c>
      <c r="AN18" s="3" t="str">
        <f t="shared" si="1"/>
        <v>0</v>
      </c>
      <c r="AO18" s="3">
        <f t="shared" si="4"/>
        <v>4.3599999999999917E-2</v>
      </c>
      <c r="AP18" s="3">
        <f t="shared" si="2"/>
        <v>0.30299999999999994</v>
      </c>
      <c r="AQ18" s="3" t="str">
        <f t="shared" si="2"/>
        <v>0</v>
      </c>
      <c r="AR18" s="3" t="str">
        <f t="shared" si="2"/>
        <v>0</v>
      </c>
      <c r="BD18">
        <v>24</v>
      </c>
      <c r="BE18">
        <f>AY14</f>
        <v>9.6981720430107513E-2</v>
      </c>
      <c r="BF18">
        <f>AZ14</f>
        <v>2.585271666041216E-2</v>
      </c>
    </row>
    <row r="19" spans="2:58" x14ac:dyDescent="0.3">
      <c r="B19" t="s">
        <v>5</v>
      </c>
      <c r="C19" s="10">
        <v>0.6139</v>
      </c>
      <c r="D19" s="10">
        <v>0.74670000000000003</v>
      </c>
      <c r="E19" s="10">
        <v>0.88080000000000003</v>
      </c>
      <c r="F19" s="10">
        <v>0.51490000000000002</v>
      </c>
      <c r="G19" s="10">
        <v>0.40429999999999999</v>
      </c>
      <c r="H19" s="10">
        <v>0.39240000000000003</v>
      </c>
      <c r="I19" s="10">
        <v>0.41060000000000002</v>
      </c>
      <c r="J19" s="10">
        <v>0.39700000000000002</v>
      </c>
      <c r="K19" s="10">
        <v>0.41039999999999999</v>
      </c>
      <c r="L19" s="10">
        <v>0.88090000000000002</v>
      </c>
      <c r="M19" s="10">
        <v>0.41060000000000002</v>
      </c>
      <c r="N19" s="10">
        <v>0.45600000000000002</v>
      </c>
      <c r="Q19" t="s">
        <v>5</v>
      </c>
      <c r="R19" s="3">
        <f>C19-$C$8</f>
        <v>0.21789999999999998</v>
      </c>
      <c r="S19" s="3">
        <f>D19-$D$8</f>
        <v>0.35370000000000001</v>
      </c>
      <c r="T19" s="3">
        <f>E19-$E$8</f>
        <v>0.50460000000000005</v>
      </c>
      <c r="U19" s="3">
        <f>F19-$F$8</f>
        <v>0.10650000000000004</v>
      </c>
      <c r="V19" s="3">
        <f>G19-$G$8</f>
        <v>1.1899999999999966E-2</v>
      </c>
      <c r="W19" s="3">
        <f>H19-$H$8</f>
        <v>2.47E-2</v>
      </c>
      <c r="X19" s="3">
        <f>I19-$I$8</f>
        <v>3.1400000000000039E-2</v>
      </c>
      <c r="Y19" s="3">
        <f>J19-$J$8</f>
        <v>2.250000000000002E-2</v>
      </c>
      <c r="Z19" s="3">
        <f>K19-$K$8</f>
        <v>1.4299999999999979E-2</v>
      </c>
      <c r="AA19" s="3">
        <f>L19-$L$8</f>
        <v>0.51419999999999999</v>
      </c>
      <c r="AB19" s="3">
        <f>M19-$M$8</f>
        <v>3.5600000000000021E-2</v>
      </c>
      <c r="AC19" s="3">
        <f>N19-$N$8</f>
        <v>9.7299999999999998E-2</v>
      </c>
      <c r="AF19" t="s">
        <v>5</v>
      </c>
      <c r="AG19" s="3">
        <f t="shared" si="5"/>
        <v>0.16829999999999995</v>
      </c>
      <c r="AH19" s="3">
        <f t="shared" si="0"/>
        <v>0.30409999999999998</v>
      </c>
      <c r="AI19" s="3">
        <f t="shared" si="0"/>
        <v>0.45500000000000002</v>
      </c>
      <c r="AJ19" s="3">
        <f t="shared" si="0"/>
        <v>5.6900000000000006E-2</v>
      </c>
      <c r="AK19" s="3" t="str">
        <f t="shared" si="3"/>
        <v>0</v>
      </c>
      <c r="AL19" s="3" t="str">
        <f t="shared" si="1"/>
        <v>0</v>
      </c>
      <c r="AM19" s="3" t="str">
        <f t="shared" si="1"/>
        <v>0</v>
      </c>
      <c r="AN19" s="3" t="str">
        <f t="shared" si="1"/>
        <v>0</v>
      </c>
      <c r="AO19" s="3" t="str">
        <f t="shared" si="4"/>
        <v>0</v>
      </c>
      <c r="AP19" s="3">
        <f t="shared" si="2"/>
        <v>9.5099999999999962E-2</v>
      </c>
      <c r="AQ19" s="3" t="str">
        <f t="shared" si="2"/>
        <v>0</v>
      </c>
      <c r="AR19" s="3" t="str">
        <f t="shared" si="2"/>
        <v>0</v>
      </c>
      <c r="BD19">
        <v>48</v>
      </c>
      <c r="BE19">
        <f>AY25</f>
        <v>0.30500537634408603</v>
      </c>
      <c r="BF19">
        <f>AZ25</f>
        <v>7.293377224264104E-2</v>
      </c>
    </row>
    <row r="20" spans="2:58" x14ac:dyDescent="0.3">
      <c r="B20" t="s">
        <v>6</v>
      </c>
      <c r="C20" s="10">
        <v>1.0229999999999999</v>
      </c>
      <c r="D20" s="10">
        <v>0.65739999999999998</v>
      </c>
      <c r="E20" s="10">
        <v>0.4511</v>
      </c>
      <c r="F20" s="10">
        <v>0.38300000000000001</v>
      </c>
      <c r="G20" s="10">
        <v>0.40539999999999998</v>
      </c>
      <c r="H20" s="10">
        <v>0.37369999999999998</v>
      </c>
      <c r="I20" s="10">
        <v>0.3926</v>
      </c>
      <c r="J20" s="10">
        <v>0.38159999999999999</v>
      </c>
      <c r="K20" s="10">
        <v>0.41870000000000002</v>
      </c>
      <c r="L20" s="10">
        <v>1.0246</v>
      </c>
      <c r="M20" s="10">
        <v>0.38590000000000002</v>
      </c>
      <c r="N20" s="10">
        <v>0.69030000000000002</v>
      </c>
      <c r="Q20" t="s">
        <v>6</v>
      </c>
      <c r="R20" s="3">
        <f>C20-$C$9</f>
        <v>0.63929999999999998</v>
      </c>
      <c r="S20" s="3">
        <f>D20-$D$9</f>
        <v>0.28320000000000001</v>
      </c>
      <c r="T20" s="3">
        <f>E20-$E$9</f>
        <v>8.6399999999999977E-2</v>
      </c>
      <c r="U20" s="3">
        <f>F20-$F$9</f>
        <v>2.9600000000000015E-2</v>
      </c>
      <c r="V20" s="3">
        <f>G20-$G$9</f>
        <v>2.2799999999999987E-2</v>
      </c>
      <c r="W20" s="3">
        <f>H20-$H$9</f>
        <v>1.9499999999999962E-2</v>
      </c>
      <c r="X20" s="3">
        <f>I20-$I$9</f>
        <v>2.5600000000000012E-2</v>
      </c>
      <c r="Y20" s="3">
        <f>J20-$J$9</f>
        <v>3.0600000000000016E-2</v>
      </c>
      <c r="Z20" s="3">
        <f>K20-$K$9</f>
        <v>4.0300000000000002E-2</v>
      </c>
      <c r="AA20" s="3">
        <f>L20-$L$9</f>
        <v>0.68340000000000001</v>
      </c>
      <c r="AB20" s="3">
        <f>M20-$M$9</f>
        <v>3.8800000000000001E-2</v>
      </c>
      <c r="AC20" s="3">
        <f>N20-$N$9</f>
        <v>0.36220000000000002</v>
      </c>
      <c r="AF20" t="s">
        <v>6</v>
      </c>
      <c r="AG20" s="3">
        <f t="shared" si="5"/>
        <v>0.58969999999999989</v>
      </c>
      <c r="AH20" s="3">
        <f t="shared" si="0"/>
        <v>0.23359999999999997</v>
      </c>
      <c r="AI20" s="3">
        <f t="shared" si="0"/>
        <v>3.6799999999999944E-2</v>
      </c>
      <c r="AJ20" s="3" t="str">
        <f t="shared" si="0"/>
        <v>0</v>
      </c>
      <c r="AK20" s="3" t="str">
        <f t="shared" si="3"/>
        <v>0</v>
      </c>
      <c r="AL20" s="3" t="str">
        <f t="shared" si="1"/>
        <v>0</v>
      </c>
      <c r="AM20" s="3" t="str">
        <f t="shared" si="1"/>
        <v>0</v>
      </c>
      <c r="AN20" s="3" t="str">
        <f t="shared" si="1"/>
        <v>0</v>
      </c>
      <c r="AO20" s="3" t="str">
        <f t="shared" si="4"/>
        <v>0</v>
      </c>
      <c r="AP20" s="3">
        <f t="shared" si="2"/>
        <v>0.26429999999999998</v>
      </c>
      <c r="AQ20" s="3" t="str">
        <f t="shared" si="2"/>
        <v>0</v>
      </c>
      <c r="AR20" s="3" t="str">
        <f t="shared" si="2"/>
        <v>0</v>
      </c>
      <c r="BD20">
        <v>72</v>
      </c>
      <c r="BE20">
        <f>AY36</f>
        <v>0.37506881720430107</v>
      </c>
      <c r="BF20">
        <f>AZ36</f>
        <v>0.10362424888336891</v>
      </c>
    </row>
    <row r="21" spans="2:58" x14ac:dyDescent="0.3">
      <c r="B21" t="s">
        <v>7</v>
      </c>
      <c r="C21" s="10">
        <v>1.2022999999999999</v>
      </c>
      <c r="D21" s="10">
        <v>0.38379999999999997</v>
      </c>
      <c r="E21" s="10">
        <v>0.41060000000000002</v>
      </c>
      <c r="F21" s="10">
        <v>0.43120000000000003</v>
      </c>
      <c r="G21" s="10">
        <v>1.2030000000000001</v>
      </c>
      <c r="H21" s="10">
        <v>0.40810000000000002</v>
      </c>
      <c r="I21" s="10">
        <v>0.41749999999999998</v>
      </c>
      <c r="J21" s="10">
        <v>0.41660000000000003</v>
      </c>
      <c r="K21" s="10">
        <v>0.40479999999999999</v>
      </c>
      <c r="L21" s="10">
        <v>0.3866</v>
      </c>
      <c r="M21" s="10">
        <v>0.39250000000000002</v>
      </c>
      <c r="N21" s="10">
        <v>0.53359999999999996</v>
      </c>
      <c r="Q21" t="s">
        <v>7</v>
      </c>
      <c r="R21" s="3">
        <f>C21-$C$10</f>
        <v>0.83369999999999989</v>
      </c>
      <c r="S21" s="3">
        <f>D21-$D$10</f>
        <v>1.4100000000000001E-2</v>
      </c>
      <c r="T21" s="3">
        <f>E21-$E$10</f>
        <v>1.2700000000000045E-2</v>
      </c>
      <c r="U21" s="3">
        <f>F21-$F$10</f>
        <v>2.7500000000000024E-2</v>
      </c>
      <c r="V21" s="3">
        <f>G21-$G$10</f>
        <v>0.82690000000000008</v>
      </c>
      <c r="W21" s="3">
        <f>H21-$H$10</f>
        <v>4.3899999999999995E-2</v>
      </c>
      <c r="X21" s="3">
        <f>I21-$I$10</f>
        <v>1.4100000000000001E-2</v>
      </c>
      <c r="Y21" s="3">
        <f>J21-$J$10</f>
        <v>4.6700000000000019E-2</v>
      </c>
      <c r="Z21" s="3">
        <f>K21-$K$10</f>
        <v>3.4100000000000019E-2</v>
      </c>
      <c r="AA21" s="3">
        <f>L21-$L$10</f>
        <v>2.9500000000000026E-2</v>
      </c>
      <c r="AB21" s="3">
        <f>M21-$M$10</f>
        <v>1.7500000000000016E-2</v>
      </c>
      <c r="AC21" s="3">
        <f>N21-$N$10</f>
        <v>0.16029999999999994</v>
      </c>
      <c r="AF21" t="s">
        <v>7</v>
      </c>
      <c r="AG21" s="3">
        <f t="shared" si="5"/>
        <v>0.7840999999999998</v>
      </c>
      <c r="AH21" s="3" t="str">
        <f t="shared" si="0"/>
        <v>0</v>
      </c>
      <c r="AI21" s="3" t="str">
        <f t="shared" si="0"/>
        <v>0</v>
      </c>
      <c r="AJ21" s="3" t="str">
        <f t="shared" si="0"/>
        <v>0</v>
      </c>
      <c r="AK21" s="3">
        <f t="shared" si="3"/>
        <v>0.7681</v>
      </c>
      <c r="AL21" s="3" t="str">
        <f t="shared" si="1"/>
        <v>0</v>
      </c>
      <c r="AM21" s="3" t="str">
        <f t="shared" si="1"/>
        <v>0</v>
      </c>
      <c r="AN21" s="3" t="str">
        <f t="shared" si="1"/>
        <v>0</v>
      </c>
      <c r="AO21" s="3" t="str">
        <f t="shared" si="4"/>
        <v>0</v>
      </c>
      <c r="AP21" s="3" t="str">
        <f t="shared" si="2"/>
        <v>0</v>
      </c>
      <c r="AQ21" s="3" t="str">
        <f t="shared" si="2"/>
        <v>0</v>
      </c>
      <c r="AR21" s="3" t="str">
        <f t="shared" si="2"/>
        <v>0</v>
      </c>
      <c r="BD21">
        <v>96</v>
      </c>
      <c r="BE21">
        <f>$AY$47</f>
        <v>0.40474946236559139</v>
      </c>
      <c r="BF21">
        <f>$AZ$47</f>
        <v>4.1544314608733174E-2</v>
      </c>
    </row>
    <row r="22" spans="2:58" x14ac:dyDescent="0.3">
      <c r="B22" t="s">
        <v>8</v>
      </c>
      <c r="C22" s="10">
        <v>0.60060000000000002</v>
      </c>
      <c r="D22" s="10">
        <v>0.38579999999999998</v>
      </c>
      <c r="E22" s="10">
        <v>0.37730000000000002</v>
      </c>
      <c r="F22" s="10">
        <v>0.73729999999999996</v>
      </c>
      <c r="G22" s="10">
        <v>0.60309999999999997</v>
      </c>
      <c r="H22" s="10">
        <v>1.0612999999999999</v>
      </c>
      <c r="I22" s="10">
        <v>0.37859999999999999</v>
      </c>
      <c r="J22" s="10">
        <v>0.40849999999999997</v>
      </c>
      <c r="K22" s="10">
        <v>0.57040000000000002</v>
      </c>
      <c r="L22" s="10">
        <v>0.76949999999999996</v>
      </c>
      <c r="M22" s="10">
        <v>0.38080000000000003</v>
      </c>
      <c r="N22" s="10">
        <v>0.38419999999999999</v>
      </c>
      <c r="Q22" t="s">
        <v>8</v>
      </c>
      <c r="R22" s="3">
        <f>C22-$C$11</f>
        <v>0.25230000000000002</v>
      </c>
      <c r="S22" s="3">
        <f>D22-$D$11</f>
        <v>2.6099999999999957E-2</v>
      </c>
      <c r="T22" s="3">
        <f>E22-$E$11</f>
        <v>2.9900000000000038E-2</v>
      </c>
      <c r="U22" s="3">
        <f>F22-$F$11</f>
        <v>0.35119999999999996</v>
      </c>
      <c r="V22" s="3">
        <f>G22-$G$11</f>
        <v>0.24879999999999997</v>
      </c>
      <c r="W22" s="3">
        <f>H22-$H$11</f>
        <v>0.69399999999999995</v>
      </c>
      <c r="X22" s="3">
        <f>I22-$I$11</f>
        <v>1.9399999999999973E-2</v>
      </c>
      <c r="Y22" s="3">
        <f>J22-$J$11</f>
        <v>3.5999999999999976E-2</v>
      </c>
      <c r="Z22" s="3">
        <f>K22-$K$11</f>
        <v>0.19770000000000004</v>
      </c>
      <c r="AA22" s="3">
        <f>L22-$L$11</f>
        <v>0.40049999999999997</v>
      </c>
      <c r="AB22" s="3">
        <f>M22-$M$11</f>
        <v>3.7200000000000011E-2</v>
      </c>
      <c r="AC22" s="3">
        <f>N22-$N$11</f>
        <v>4.5099999999999973E-2</v>
      </c>
      <c r="AF22" t="s">
        <v>8</v>
      </c>
      <c r="AG22" s="3">
        <f t="shared" si="5"/>
        <v>0.20269999999999999</v>
      </c>
      <c r="AH22" s="3" t="str">
        <f t="shared" si="0"/>
        <v>0</v>
      </c>
      <c r="AI22" s="3" t="str">
        <f t="shared" si="0"/>
        <v>0</v>
      </c>
      <c r="AJ22" s="3">
        <f t="shared" si="0"/>
        <v>0.30159999999999992</v>
      </c>
      <c r="AK22" s="3">
        <f t="shared" si="3"/>
        <v>0.18999999999999995</v>
      </c>
      <c r="AL22" s="3">
        <f t="shared" si="1"/>
        <v>0.63519999999999999</v>
      </c>
      <c r="AM22" s="3" t="str">
        <f t="shared" si="1"/>
        <v>0</v>
      </c>
      <c r="AN22" s="3" t="str">
        <f t="shared" si="1"/>
        <v>0</v>
      </c>
      <c r="AO22" s="3" t="str">
        <f t="shared" si="4"/>
        <v>0</v>
      </c>
      <c r="AP22" s="3" t="str">
        <f t="shared" si="2"/>
        <v>0</v>
      </c>
      <c r="AQ22" s="3" t="str">
        <f t="shared" si="2"/>
        <v>0</v>
      </c>
      <c r="AR22" s="3" t="str">
        <f t="shared" si="2"/>
        <v>0</v>
      </c>
      <c r="BD22">
        <v>120</v>
      </c>
      <c r="BE22">
        <f>AY58</f>
        <v>0.48136989247311823</v>
      </c>
      <c r="BF22">
        <f>AZ58</f>
        <v>4.2457833808987974E-2</v>
      </c>
    </row>
    <row r="23" spans="2:58" ht="15" thickBot="1" x14ac:dyDescent="0.35">
      <c r="BD23">
        <v>144</v>
      </c>
      <c r="BE23">
        <f>AY69</f>
        <v>0.45495053763440857</v>
      </c>
      <c r="BF23">
        <f>AZ69</f>
        <v>6.9927798822883649E-2</v>
      </c>
    </row>
    <row r="24" spans="2:58" x14ac:dyDescent="0.3">
      <c r="B24">
        <v>48</v>
      </c>
      <c r="Q24">
        <v>48</v>
      </c>
      <c r="AF24">
        <v>48</v>
      </c>
      <c r="AV24" t="s">
        <v>10</v>
      </c>
      <c r="AW24" t="s">
        <v>11</v>
      </c>
      <c r="AX24" t="s">
        <v>12</v>
      </c>
      <c r="AY24" s="4" t="s">
        <v>13</v>
      </c>
      <c r="AZ24" s="5" t="s">
        <v>14</v>
      </c>
      <c r="BD24">
        <v>168</v>
      </c>
      <c r="BE24">
        <f>AY80</f>
        <v>0.45473548387096779</v>
      </c>
      <c r="BF24">
        <f>AZ80</f>
        <v>4.8400552645170888E-2</v>
      </c>
    </row>
    <row r="25" spans="2:58" ht="15" thickBot="1" x14ac:dyDescent="0.35">
      <c r="B25" t="s">
        <v>0</v>
      </c>
      <c r="C25" s="1">
        <v>1</v>
      </c>
      <c r="D25" s="1">
        <v>2</v>
      </c>
      <c r="E25" s="1">
        <v>3</v>
      </c>
      <c r="F25" s="1">
        <v>4</v>
      </c>
      <c r="G25" s="1">
        <v>5</v>
      </c>
      <c r="H25" s="1">
        <v>6</v>
      </c>
      <c r="I25" s="1">
        <v>7</v>
      </c>
      <c r="J25" s="1">
        <v>8</v>
      </c>
      <c r="K25" s="1">
        <v>9</v>
      </c>
      <c r="L25" s="1">
        <v>10</v>
      </c>
      <c r="M25" s="1">
        <v>11</v>
      </c>
      <c r="N25" s="1">
        <v>12</v>
      </c>
      <c r="Q25" t="s">
        <v>0</v>
      </c>
      <c r="R25" s="1">
        <v>1</v>
      </c>
      <c r="S25" s="1">
        <v>2</v>
      </c>
      <c r="T25" s="1">
        <v>3</v>
      </c>
      <c r="U25" s="1">
        <v>4</v>
      </c>
      <c r="V25" s="1">
        <v>5</v>
      </c>
      <c r="W25" s="1">
        <v>6</v>
      </c>
      <c r="X25" s="1">
        <v>7</v>
      </c>
      <c r="Y25" s="1">
        <v>8</v>
      </c>
      <c r="Z25" s="1">
        <v>9</v>
      </c>
      <c r="AA25" s="1">
        <v>10</v>
      </c>
      <c r="AB25" s="1">
        <v>11</v>
      </c>
      <c r="AC25" s="1">
        <v>12</v>
      </c>
      <c r="AF25" t="s">
        <v>0</v>
      </c>
      <c r="AG25" s="1">
        <v>1</v>
      </c>
      <c r="AH25" s="1">
        <v>2</v>
      </c>
      <c r="AI25" s="1">
        <v>3</v>
      </c>
      <c r="AJ25" s="1">
        <v>4</v>
      </c>
      <c r="AK25" s="1">
        <v>5</v>
      </c>
      <c r="AL25" s="1">
        <v>6</v>
      </c>
      <c r="AM25" s="1">
        <v>7</v>
      </c>
      <c r="AN25" s="1">
        <v>8</v>
      </c>
      <c r="AO25" s="1">
        <v>9</v>
      </c>
      <c r="AP25" s="1">
        <v>10</v>
      </c>
      <c r="AQ25" s="1">
        <v>11</v>
      </c>
      <c r="AR25" s="1">
        <v>12</v>
      </c>
      <c r="AV25">
        <f>SUM(AG26:AJ33)/31</f>
        <v>0.37966451612903224</v>
      </c>
      <c r="AW25">
        <f>SUM(AK26:AN33)/31</f>
        <v>0.30142258064516125</v>
      </c>
      <c r="AX25">
        <f>SUM(AO26:AR33)/31</f>
        <v>0.23392903225806455</v>
      </c>
      <c r="AY25" s="6">
        <f>AVERAGE(AV25:AX25)</f>
        <v>0.30500537634408603</v>
      </c>
      <c r="AZ25" s="7">
        <f>STDEV(AV25:AX25)</f>
        <v>7.293377224264104E-2</v>
      </c>
      <c r="BA25">
        <f>AZ25*100/AY25</f>
        <v>23.912290700201357</v>
      </c>
      <c r="BD25">
        <v>192</v>
      </c>
      <c r="BE25">
        <f>AY91</f>
        <v>0.41807311827956983</v>
      </c>
      <c r="BF25">
        <f>AZ91</f>
        <v>4.9758516266400481E-2</v>
      </c>
    </row>
    <row r="26" spans="2:58" x14ac:dyDescent="0.3">
      <c r="B26" t="s">
        <v>1</v>
      </c>
      <c r="C26" s="10">
        <v>0.4103</v>
      </c>
      <c r="D26" s="10">
        <v>0.40510000000000002</v>
      </c>
      <c r="E26" s="10">
        <v>0.80230000000000001</v>
      </c>
      <c r="F26" s="10">
        <v>1.4350000000000001</v>
      </c>
      <c r="G26" s="10">
        <v>0.42670000000000002</v>
      </c>
      <c r="H26" s="10">
        <v>0.41199999999999998</v>
      </c>
      <c r="I26" s="10">
        <v>0.43080000000000002</v>
      </c>
      <c r="J26" s="10">
        <v>0.4012</v>
      </c>
      <c r="K26" s="10">
        <v>1.2303999999999999</v>
      </c>
      <c r="L26" s="10">
        <v>2.6511999999999998</v>
      </c>
      <c r="M26" s="10">
        <v>0.4168</v>
      </c>
      <c r="N26" s="10">
        <v>0.39400000000000002</v>
      </c>
      <c r="Q26" t="s">
        <v>1</v>
      </c>
      <c r="R26" s="11">
        <f>C26-$C$4</f>
        <v>5.5900000000000005E-2</v>
      </c>
      <c r="S26" s="3">
        <f>D26-$D$4</f>
        <v>4.6200000000000019E-2</v>
      </c>
      <c r="T26" s="3">
        <f>E26-$E$4</f>
        <v>0.45340000000000003</v>
      </c>
      <c r="U26" s="3">
        <f>F26-$F$4</f>
        <v>1.0752000000000002</v>
      </c>
      <c r="V26" s="11">
        <f>G26-$G$4</f>
        <v>6.7600000000000049E-2</v>
      </c>
      <c r="W26" s="3">
        <f>H26-$H$4</f>
        <v>4.8599999999999977E-2</v>
      </c>
      <c r="X26" s="3">
        <f>I26-$I$4</f>
        <v>6.3900000000000012E-2</v>
      </c>
      <c r="Y26" s="3">
        <f>J26-$J$4</f>
        <v>4.9099999999999977E-2</v>
      </c>
      <c r="Z26" s="11">
        <f>K26-$K$4</f>
        <v>0.87159999999999993</v>
      </c>
      <c r="AA26" s="3">
        <f>L26-$L$4</f>
        <v>2.2901999999999996</v>
      </c>
      <c r="AB26" s="3">
        <f>M26-$M$4</f>
        <v>6.6199999999999981E-2</v>
      </c>
      <c r="AC26" s="3">
        <f>N26-$N$4</f>
        <v>6.3300000000000023E-2</v>
      </c>
      <c r="AF26" t="s">
        <v>1</v>
      </c>
      <c r="AG26" s="3">
        <f>IF(R26-$R$26&lt;0,"0",R26-$R$26)</f>
        <v>0</v>
      </c>
      <c r="AH26" s="3" t="str">
        <f t="shared" ref="AH26:AJ33" si="6">IF(S26-$R$26&lt;0,"0",S26-$R$26)</f>
        <v>0</v>
      </c>
      <c r="AI26" s="3">
        <f t="shared" si="6"/>
        <v>0.39750000000000002</v>
      </c>
      <c r="AJ26" s="3">
        <f t="shared" si="6"/>
        <v>1.0193000000000001</v>
      </c>
      <c r="AK26" s="3">
        <f>IF(V26-$V$26&lt;0,"0",V26-$V$26)</f>
        <v>0</v>
      </c>
      <c r="AL26" s="3" t="str">
        <f t="shared" ref="AL26:AN33" si="7">IF(W26-$V$26&lt;0,"0",W26-$V$26)</f>
        <v>0</v>
      </c>
      <c r="AM26" s="3" t="str">
        <f t="shared" si="7"/>
        <v>0</v>
      </c>
      <c r="AN26" s="3" t="str">
        <f t="shared" si="7"/>
        <v>0</v>
      </c>
      <c r="AO26" s="3">
        <f>IF(Z26-$Z$26&lt;0,"0",Z26-$Z$26)</f>
        <v>0</v>
      </c>
      <c r="AP26" s="3">
        <f t="shared" ref="AP26:AR33" si="8">IF(AA26-$Z$26&lt;0,"0",AA26-$Z$26)</f>
        <v>1.4185999999999996</v>
      </c>
      <c r="AQ26" s="3" t="str">
        <f t="shared" si="8"/>
        <v>0</v>
      </c>
      <c r="AR26" s="3" t="str">
        <f t="shared" si="8"/>
        <v>0</v>
      </c>
      <c r="BD26">
        <v>216</v>
      </c>
      <c r="BE26">
        <f>AY102</f>
        <v>0.44506021505376347</v>
      </c>
      <c r="BF26">
        <f>AZ102</f>
        <v>6.1137846528827103E-2</v>
      </c>
    </row>
    <row r="27" spans="2:58" x14ac:dyDescent="0.3">
      <c r="B27" t="s">
        <v>2</v>
      </c>
      <c r="C27" s="10">
        <v>0.4224</v>
      </c>
      <c r="D27" s="10">
        <v>0.56930000000000003</v>
      </c>
      <c r="E27" s="10">
        <v>0.37659999999999999</v>
      </c>
      <c r="F27" s="10">
        <v>0.39879999999999999</v>
      </c>
      <c r="G27" s="10">
        <v>0.40350000000000003</v>
      </c>
      <c r="H27" s="10">
        <v>0.54530000000000001</v>
      </c>
      <c r="I27" s="10">
        <v>0.40029999999999999</v>
      </c>
      <c r="J27" s="10">
        <v>2.0783999999999998</v>
      </c>
      <c r="K27" s="10">
        <v>0.4083</v>
      </c>
      <c r="L27" s="10">
        <v>1.9641999999999999</v>
      </c>
      <c r="M27" s="10">
        <v>0.38129999999999997</v>
      </c>
      <c r="N27" s="10">
        <v>2.653</v>
      </c>
      <c r="Q27" t="s">
        <v>2</v>
      </c>
      <c r="R27" s="3">
        <f>C27-$C$5</f>
        <v>4.0700000000000014E-2</v>
      </c>
      <c r="S27" s="3">
        <f>D27-$D$5</f>
        <v>7.2000000000000008E-2</v>
      </c>
      <c r="T27" s="3">
        <f>E27-$E$5</f>
        <v>2.3899999999999977E-2</v>
      </c>
      <c r="U27" s="3">
        <f>F27-$F$5</f>
        <v>4.3499999999999983E-2</v>
      </c>
      <c r="V27" s="3">
        <f>G27-$G$5</f>
        <v>3.2700000000000007E-2</v>
      </c>
      <c r="W27" s="3">
        <f>H27-$H$5</f>
        <v>7.4699999999999989E-2</v>
      </c>
      <c r="X27" s="3">
        <f>I27-$I$5</f>
        <v>4.1700000000000015E-2</v>
      </c>
      <c r="Y27" s="3">
        <f>J27-$J$5</f>
        <v>1.7404999999999999</v>
      </c>
      <c r="Z27" s="3">
        <f>K27-$K$5</f>
        <v>3.620000000000001E-2</v>
      </c>
      <c r="AA27" s="3">
        <f>L27-$L$5</f>
        <v>1.4905999999999999</v>
      </c>
      <c r="AB27" s="3">
        <f>M27-$M$5</f>
        <v>3.9199999999999957E-2</v>
      </c>
      <c r="AC27" s="3">
        <f>N27-$N$5</f>
        <v>2.3079999999999998</v>
      </c>
      <c r="AF27" t="s">
        <v>2</v>
      </c>
      <c r="AG27" s="3" t="str">
        <f>IF(R27-$R$26&lt;0,"0",R27-$R$26)</f>
        <v>0</v>
      </c>
      <c r="AH27" s="3">
        <f t="shared" si="6"/>
        <v>1.6100000000000003E-2</v>
      </c>
      <c r="AI27" s="3" t="str">
        <f t="shared" si="6"/>
        <v>0</v>
      </c>
      <c r="AJ27" s="3" t="str">
        <f t="shared" si="6"/>
        <v>0</v>
      </c>
      <c r="AK27" s="3" t="str">
        <f t="shared" ref="AK27:AK33" si="9">IF(V27-$V$26&lt;0,"0",V27-$V$26)</f>
        <v>0</v>
      </c>
      <c r="AL27" s="3">
        <f t="shared" si="7"/>
        <v>7.0999999999999397E-3</v>
      </c>
      <c r="AM27" s="3" t="str">
        <f t="shared" si="7"/>
        <v>0</v>
      </c>
      <c r="AN27" s="3">
        <f t="shared" si="7"/>
        <v>1.6728999999999998</v>
      </c>
      <c r="AO27" s="3" t="str">
        <f t="shared" ref="AO27:AO33" si="10">IF(Z27-$Z$26&lt;0,"0",Z27-$Z$26)</f>
        <v>0</v>
      </c>
      <c r="AP27" s="3">
        <f t="shared" si="8"/>
        <v>0.61899999999999999</v>
      </c>
      <c r="AQ27" s="3" t="str">
        <f t="shared" si="8"/>
        <v>0</v>
      </c>
      <c r="AR27" s="3">
        <f t="shared" si="8"/>
        <v>1.4363999999999999</v>
      </c>
      <c r="AY27" t="s">
        <v>20</v>
      </c>
      <c r="BD27">
        <v>240</v>
      </c>
      <c r="BE27">
        <f>AY113</f>
        <v>0.4143795698924731</v>
      </c>
      <c r="BF27">
        <f>AZ113</f>
        <v>6.384739165183094E-2</v>
      </c>
    </row>
    <row r="28" spans="2:58" x14ac:dyDescent="0.3">
      <c r="B28" t="s">
        <v>3</v>
      </c>
      <c r="C28" s="10">
        <v>0.43630000000000002</v>
      </c>
      <c r="D28" s="10">
        <v>0.47670000000000001</v>
      </c>
      <c r="E28" s="10">
        <v>0.42199999999999999</v>
      </c>
      <c r="F28" s="10">
        <v>1.0226</v>
      </c>
      <c r="G28" s="10">
        <v>0.93820000000000003</v>
      </c>
      <c r="H28" s="10">
        <v>0.38490000000000002</v>
      </c>
      <c r="I28" s="10">
        <v>0.41610000000000003</v>
      </c>
      <c r="J28" s="10">
        <v>1.5755999999999999</v>
      </c>
      <c r="K28" s="10">
        <v>0.3962</v>
      </c>
      <c r="L28" s="10">
        <v>2.1480000000000001</v>
      </c>
      <c r="M28" s="10">
        <v>0.40939999999999999</v>
      </c>
      <c r="N28" s="10">
        <v>0.56240000000000001</v>
      </c>
      <c r="Q28" t="s">
        <v>3</v>
      </c>
      <c r="R28" s="3">
        <f>C28-$C$6</f>
        <v>1.8000000000000016E-2</v>
      </c>
      <c r="S28" s="3">
        <f>D28-$D$6</f>
        <v>0.1008</v>
      </c>
      <c r="T28" s="3">
        <f>E28-$E$6</f>
        <v>4.049999999999998E-2</v>
      </c>
      <c r="U28" s="3">
        <f>F28-$F$6</f>
        <v>0.62969999999999993</v>
      </c>
      <c r="V28" s="3">
        <f>G28-$G$6</f>
        <v>0.49680000000000002</v>
      </c>
      <c r="W28" s="3">
        <f>H28-$H$6</f>
        <v>2.6900000000000035E-2</v>
      </c>
      <c r="X28" s="3">
        <f>I28-$I$6</f>
        <v>4.4000000000000039E-2</v>
      </c>
      <c r="Y28" s="3">
        <f>J28-$J$6</f>
        <v>1.2070999999999998</v>
      </c>
      <c r="Z28" s="3">
        <f>K28-$K$6</f>
        <v>1.150000000000001E-2</v>
      </c>
      <c r="AA28" s="3">
        <f>L28-$L$6</f>
        <v>1.7840000000000003</v>
      </c>
      <c r="AB28" s="3">
        <f>M28-$M$6</f>
        <v>3.9800000000000002E-2</v>
      </c>
      <c r="AC28" s="3">
        <f>N28-$N$6</f>
        <v>0.1749</v>
      </c>
      <c r="AF28" t="s">
        <v>3</v>
      </c>
      <c r="AG28" s="3" t="str">
        <f t="shared" ref="AG28:AG33" si="11">IF(R28-$R$26&lt;0,"0",R28-$R$26)</f>
        <v>0</v>
      </c>
      <c r="AH28" s="3">
        <f t="shared" si="6"/>
        <v>4.4899999999999995E-2</v>
      </c>
      <c r="AI28" s="3" t="str">
        <f t="shared" si="6"/>
        <v>0</v>
      </c>
      <c r="AJ28" s="3">
        <f t="shared" si="6"/>
        <v>0.57379999999999987</v>
      </c>
      <c r="AK28" s="3">
        <f t="shared" si="9"/>
        <v>0.42919999999999997</v>
      </c>
      <c r="AL28" s="3" t="str">
        <f t="shared" si="7"/>
        <v>0</v>
      </c>
      <c r="AM28" s="3" t="str">
        <f t="shared" si="7"/>
        <v>0</v>
      </c>
      <c r="AN28" s="3">
        <f t="shared" si="7"/>
        <v>1.1394999999999997</v>
      </c>
      <c r="AO28" s="3" t="str">
        <f t="shared" si="10"/>
        <v>0</v>
      </c>
      <c r="AP28" s="3">
        <f t="shared" si="8"/>
        <v>0.91240000000000032</v>
      </c>
      <c r="AQ28" s="3" t="str">
        <f t="shared" si="8"/>
        <v>0</v>
      </c>
      <c r="AR28" s="3" t="str">
        <f t="shared" si="8"/>
        <v>0</v>
      </c>
      <c r="AV28" s="3">
        <f>MEDIAN(AG26:AJ33)</f>
        <v>0.4844</v>
      </c>
      <c r="AW28" s="3">
        <f>MEDIAN(AK26:AN33)</f>
        <v>0.66869999999999996</v>
      </c>
      <c r="AX28" s="3">
        <f>MEDIAN(AO26:AR33)</f>
        <v>0.61899999999999999</v>
      </c>
      <c r="AY28" s="3">
        <f>MEDIAN(AV28:AX28)</f>
        <v>0.61899999999999999</v>
      </c>
    </row>
    <row r="29" spans="2:58" x14ac:dyDescent="0.3">
      <c r="B29" t="s">
        <v>4</v>
      </c>
      <c r="C29" s="10">
        <v>0.4365</v>
      </c>
      <c r="D29" s="10">
        <v>0.4153</v>
      </c>
      <c r="E29" s="10">
        <v>0.85580000000000001</v>
      </c>
      <c r="F29" s="10">
        <v>0.39250000000000002</v>
      </c>
      <c r="G29" s="10">
        <v>0.4647</v>
      </c>
      <c r="H29" s="10">
        <v>1.7867</v>
      </c>
      <c r="I29" s="10">
        <v>0.85199999999999998</v>
      </c>
      <c r="J29" s="10">
        <v>0.377</v>
      </c>
      <c r="K29" s="10">
        <v>1.7581</v>
      </c>
      <c r="L29" s="10">
        <v>1.7502</v>
      </c>
      <c r="M29" s="10">
        <v>0.37419999999999998</v>
      </c>
      <c r="N29" s="10">
        <v>0.65410000000000001</v>
      </c>
      <c r="Q29" t="s">
        <v>4</v>
      </c>
      <c r="R29" s="3">
        <f>C29-$C$7</f>
        <v>3.0999999999999972E-2</v>
      </c>
      <c r="S29" s="3">
        <f>D29-$D$7</f>
        <v>3.3000000000000029E-2</v>
      </c>
      <c r="T29" s="3">
        <f>E29-$E$7</f>
        <v>0.48449999999999999</v>
      </c>
      <c r="U29" s="3">
        <f>F29-$F$7</f>
        <v>3.6500000000000032E-2</v>
      </c>
      <c r="V29" s="3">
        <f>G29-$G$7</f>
        <v>3.7499999999999978E-2</v>
      </c>
      <c r="W29" s="3">
        <f>H29-$H$7</f>
        <v>1.4095</v>
      </c>
      <c r="X29" s="3">
        <f>I29-$I$7</f>
        <v>0.49199999999999999</v>
      </c>
      <c r="Y29" s="3">
        <f>J29-$J$7</f>
        <v>3.1500000000000028E-2</v>
      </c>
      <c r="Z29" s="3">
        <f>K29-$K$7</f>
        <v>1.3554999999999999</v>
      </c>
      <c r="AA29" s="3">
        <f>L29-$L$7</f>
        <v>1.3980999999999999</v>
      </c>
      <c r="AB29" s="3">
        <f>M29-$M$7</f>
        <v>3.6099999999999965E-2</v>
      </c>
      <c r="AC29" s="3">
        <f>N29-$N$7</f>
        <v>0.31770000000000004</v>
      </c>
      <c r="AF29" t="s">
        <v>4</v>
      </c>
      <c r="AG29" s="3" t="str">
        <f t="shared" si="11"/>
        <v>0</v>
      </c>
      <c r="AH29" s="3" t="str">
        <f t="shared" si="6"/>
        <v>0</v>
      </c>
      <c r="AI29" s="3">
        <f t="shared" si="6"/>
        <v>0.42859999999999998</v>
      </c>
      <c r="AJ29" s="3" t="str">
        <f t="shared" si="6"/>
        <v>0</v>
      </c>
      <c r="AK29" s="3" t="str">
        <f t="shared" si="9"/>
        <v>0</v>
      </c>
      <c r="AL29" s="3">
        <f t="shared" si="7"/>
        <v>1.3418999999999999</v>
      </c>
      <c r="AM29" s="3">
        <f t="shared" si="7"/>
        <v>0.42439999999999994</v>
      </c>
      <c r="AN29" s="3" t="str">
        <f t="shared" si="7"/>
        <v>0</v>
      </c>
      <c r="AO29" s="3">
        <f t="shared" si="10"/>
        <v>0.4839</v>
      </c>
      <c r="AP29" s="3">
        <f t="shared" si="8"/>
        <v>0.52649999999999997</v>
      </c>
      <c r="AQ29" s="3" t="str">
        <f t="shared" si="8"/>
        <v>0</v>
      </c>
      <c r="AR29" s="3" t="str">
        <f t="shared" si="8"/>
        <v>0</v>
      </c>
    </row>
    <row r="30" spans="2:58" x14ac:dyDescent="0.3">
      <c r="B30" t="s">
        <v>5</v>
      </c>
      <c r="C30" s="10">
        <v>0.6452</v>
      </c>
      <c r="D30" s="10">
        <v>2.3142</v>
      </c>
      <c r="E30" s="10">
        <v>2.5146999999999999</v>
      </c>
      <c r="F30" s="10">
        <v>0.75890000000000002</v>
      </c>
      <c r="G30" s="10">
        <v>0.63949999999999996</v>
      </c>
      <c r="H30" s="10">
        <v>0.39700000000000002</v>
      </c>
      <c r="I30" s="10">
        <v>0.42509999999999998</v>
      </c>
      <c r="J30" s="10">
        <v>0.40250000000000002</v>
      </c>
      <c r="K30" s="10">
        <v>0.41570000000000001</v>
      </c>
      <c r="L30" s="10">
        <v>1.7267999999999999</v>
      </c>
      <c r="M30" s="10">
        <v>0.4168</v>
      </c>
      <c r="N30" s="10">
        <v>0.48530000000000001</v>
      </c>
      <c r="Q30" t="s">
        <v>5</v>
      </c>
      <c r="R30" s="3">
        <f>C30-$C$8</f>
        <v>0.24919999999999998</v>
      </c>
      <c r="S30" s="3">
        <f>D30-$D$8</f>
        <v>1.9212</v>
      </c>
      <c r="T30" s="3">
        <f>E30-$E$8</f>
        <v>2.1385000000000001</v>
      </c>
      <c r="U30" s="3">
        <f>F30-$F$8</f>
        <v>0.35050000000000003</v>
      </c>
      <c r="V30" s="3">
        <f>G30-$G$8</f>
        <v>0.24709999999999993</v>
      </c>
      <c r="W30" s="3">
        <f>H30-$H$8</f>
        <v>2.9299999999999993E-2</v>
      </c>
      <c r="X30" s="3">
        <f>I30-$I$8</f>
        <v>4.5899999999999996E-2</v>
      </c>
      <c r="Y30" s="3">
        <f>J30-$J$8</f>
        <v>2.8000000000000025E-2</v>
      </c>
      <c r="Z30" s="3">
        <f>K30-$K$8</f>
        <v>1.9600000000000006E-2</v>
      </c>
      <c r="AA30" s="3">
        <f>L30-$L$8</f>
        <v>1.3600999999999999</v>
      </c>
      <c r="AB30" s="3">
        <f>M30-$M$8</f>
        <v>4.1800000000000004E-2</v>
      </c>
      <c r="AC30" s="3">
        <f>N30-$N$8</f>
        <v>0.12659999999999999</v>
      </c>
      <c r="AF30" t="s">
        <v>5</v>
      </c>
      <c r="AG30" s="3">
        <f t="shared" si="11"/>
        <v>0.19329999999999997</v>
      </c>
      <c r="AH30" s="3">
        <f t="shared" si="6"/>
        <v>1.8653</v>
      </c>
      <c r="AI30" s="3">
        <f t="shared" si="6"/>
        <v>2.0826000000000002</v>
      </c>
      <c r="AJ30" s="3">
        <f t="shared" si="6"/>
        <v>0.29460000000000003</v>
      </c>
      <c r="AK30" s="3">
        <f t="shared" si="9"/>
        <v>0.17949999999999988</v>
      </c>
      <c r="AL30" s="3" t="str">
        <f t="shared" si="7"/>
        <v>0</v>
      </c>
      <c r="AM30" s="3" t="str">
        <f t="shared" si="7"/>
        <v>0</v>
      </c>
      <c r="AN30" s="3" t="str">
        <f t="shared" si="7"/>
        <v>0</v>
      </c>
      <c r="AO30" s="3" t="str">
        <f t="shared" si="10"/>
        <v>0</v>
      </c>
      <c r="AP30" s="3">
        <f t="shared" si="8"/>
        <v>0.48849999999999993</v>
      </c>
      <c r="AQ30" s="3" t="str">
        <f t="shared" si="8"/>
        <v>0</v>
      </c>
      <c r="AR30" s="3" t="str">
        <f t="shared" si="8"/>
        <v>0</v>
      </c>
    </row>
    <row r="31" spans="2:58" x14ac:dyDescent="0.3">
      <c r="B31" t="s">
        <v>6</v>
      </c>
      <c r="C31" s="10">
        <v>1.9671000000000001</v>
      </c>
      <c r="D31" s="10">
        <v>0.91449999999999998</v>
      </c>
      <c r="E31" s="10">
        <v>0.48949999999999999</v>
      </c>
      <c r="F31" s="10">
        <v>0.38879999999999998</v>
      </c>
      <c r="G31" s="10">
        <v>0.41889999999999999</v>
      </c>
      <c r="H31" s="10">
        <v>0.37959999999999999</v>
      </c>
      <c r="I31" s="10">
        <v>0.39429999999999998</v>
      </c>
      <c r="J31" s="10">
        <v>0.38840000000000002</v>
      </c>
      <c r="K31" s="10">
        <v>0.42349999999999999</v>
      </c>
      <c r="L31" s="10">
        <v>2.5792999999999999</v>
      </c>
      <c r="M31" s="10">
        <v>0.3931</v>
      </c>
      <c r="N31" s="10">
        <v>1.1729000000000001</v>
      </c>
      <c r="Q31" t="s">
        <v>6</v>
      </c>
      <c r="R31" s="3">
        <f>C31-$C$9</f>
        <v>1.5834000000000001</v>
      </c>
      <c r="S31" s="3">
        <f>D31-$D$9</f>
        <v>0.5403</v>
      </c>
      <c r="T31" s="3">
        <f>E31-$E$9</f>
        <v>0.12479999999999997</v>
      </c>
      <c r="U31" s="3">
        <f>F31-$F$9</f>
        <v>3.5399999999999987E-2</v>
      </c>
      <c r="V31" s="3">
        <f>G31-$G$9</f>
        <v>3.6299999999999999E-2</v>
      </c>
      <c r="W31" s="3">
        <f>H31-$H$9</f>
        <v>2.5399999999999978E-2</v>
      </c>
      <c r="X31" s="3">
        <f>I31-$I$9</f>
        <v>2.7299999999999991E-2</v>
      </c>
      <c r="Y31" s="3">
        <f>J31-$J$9</f>
        <v>3.7400000000000044E-2</v>
      </c>
      <c r="Z31" s="3">
        <f>K31-$K$9</f>
        <v>4.5099999999999973E-2</v>
      </c>
      <c r="AA31" s="3">
        <f>L31-$L$9</f>
        <v>2.2380999999999998</v>
      </c>
      <c r="AB31" s="3">
        <f>M31-$M$9</f>
        <v>4.5999999999999985E-2</v>
      </c>
      <c r="AC31" s="3">
        <f>N31-$N$9</f>
        <v>0.8448</v>
      </c>
      <c r="AF31" t="s">
        <v>6</v>
      </c>
      <c r="AG31" s="3">
        <f t="shared" si="11"/>
        <v>1.5275000000000001</v>
      </c>
      <c r="AH31" s="3">
        <f t="shared" si="6"/>
        <v>0.4844</v>
      </c>
      <c r="AI31" s="3">
        <f t="shared" si="6"/>
        <v>6.8899999999999961E-2</v>
      </c>
      <c r="AJ31" s="3" t="str">
        <f t="shared" si="6"/>
        <v>0</v>
      </c>
      <c r="AK31" s="3" t="str">
        <f t="shared" si="9"/>
        <v>0</v>
      </c>
      <c r="AL31" s="3" t="str">
        <f t="shared" si="7"/>
        <v>0</v>
      </c>
      <c r="AM31" s="3" t="str">
        <f t="shared" si="7"/>
        <v>0</v>
      </c>
      <c r="AN31" s="3" t="str">
        <f t="shared" si="7"/>
        <v>0</v>
      </c>
      <c r="AO31" s="3" t="str">
        <f t="shared" si="10"/>
        <v>0</v>
      </c>
      <c r="AP31" s="3">
        <f t="shared" si="8"/>
        <v>1.3664999999999998</v>
      </c>
      <c r="AQ31" s="3" t="str">
        <f t="shared" si="8"/>
        <v>0</v>
      </c>
      <c r="AR31" s="3" t="str">
        <f t="shared" si="8"/>
        <v>0</v>
      </c>
    </row>
    <row r="32" spans="2:58" x14ac:dyDescent="0.3">
      <c r="B32" t="s">
        <v>7</v>
      </c>
      <c r="C32" s="10">
        <v>1.9095</v>
      </c>
      <c r="D32" s="10">
        <v>0.38469999999999999</v>
      </c>
      <c r="E32" s="10">
        <v>0.40960000000000002</v>
      </c>
      <c r="F32" s="10">
        <v>0.4405</v>
      </c>
      <c r="G32" s="10">
        <v>1.9704999999999999</v>
      </c>
      <c r="H32" s="10">
        <v>0.72160000000000002</v>
      </c>
      <c r="I32" s="10">
        <v>0.41789999999999999</v>
      </c>
      <c r="J32" s="10">
        <v>0.4279</v>
      </c>
      <c r="K32" s="10">
        <v>0.40789999999999998</v>
      </c>
      <c r="L32" s="10">
        <v>0.75990000000000002</v>
      </c>
      <c r="M32" s="10">
        <v>0.38629999999999998</v>
      </c>
      <c r="N32" s="10">
        <v>0.5484</v>
      </c>
      <c r="Q32" t="s">
        <v>7</v>
      </c>
      <c r="R32" s="3">
        <f>C32-$C$10</f>
        <v>1.5408999999999999</v>
      </c>
      <c r="S32" s="3">
        <f>D32-$D$10</f>
        <v>1.5000000000000013E-2</v>
      </c>
      <c r="T32" s="3">
        <f>E32-$E$10</f>
        <v>1.1700000000000044E-2</v>
      </c>
      <c r="U32" s="3">
        <f>F32-$F$10</f>
        <v>3.6799999999999999E-2</v>
      </c>
      <c r="V32" s="3">
        <f>G32-$G$10</f>
        <v>1.5943999999999998</v>
      </c>
      <c r="W32" s="3">
        <f>H32-$H$10</f>
        <v>0.3574</v>
      </c>
      <c r="X32" s="3">
        <f>I32-$I$10</f>
        <v>1.4500000000000013E-2</v>
      </c>
      <c r="Y32" s="3">
        <f>J32-$J$10</f>
        <v>5.7999999999999996E-2</v>
      </c>
      <c r="Z32" s="3">
        <f>K32-$K$10</f>
        <v>3.7200000000000011E-2</v>
      </c>
      <c r="AA32" s="3">
        <f>L32-$L$10</f>
        <v>0.40280000000000005</v>
      </c>
      <c r="AB32" s="3">
        <f>M32-$M$10</f>
        <v>1.1299999999999977E-2</v>
      </c>
      <c r="AC32" s="3">
        <f>N32-$N$10</f>
        <v>0.17509999999999998</v>
      </c>
      <c r="AF32" t="s">
        <v>7</v>
      </c>
      <c r="AG32" s="3">
        <f t="shared" si="11"/>
        <v>1.4849999999999999</v>
      </c>
      <c r="AH32" s="3" t="str">
        <f t="shared" si="6"/>
        <v>0</v>
      </c>
      <c r="AI32" s="3" t="str">
        <f t="shared" si="6"/>
        <v>0</v>
      </c>
      <c r="AJ32" s="3" t="str">
        <f t="shared" si="6"/>
        <v>0</v>
      </c>
      <c r="AK32" s="3">
        <f t="shared" si="9"/>
        <v>1.5267999999999997</v>
      </c>
      <c r="AL32" s="3">
        <f t="shared" si="7"/>
        <v>0.28979999999999995</v>
      </c>
      <c r="AM32" s="3" t="str">
        <f t="shared" si="7"/>
        <v>0</v>
      </c>
      <c r="AN32" s="3" t="str">
        <f t="shared" si="7"/>
        <v>0</v>
      </c>
      <c r="AO32" s="3" t="str">
        <f t="shared" si="10"/>
        <v>0</v>
      </c>
      <c r="AP32" s="3" t="str">
        <f t="shared" si="8"/>
        <v>0</v>
      </c>
      <c r="AQ32" s="3" t="str">
        <f t="shared" si="8"/>
        <v>0</v>
      </c>
      <c r="AR32" s="3" t="str">
        <f t="shared" si="8"/>
        <v>0</v>
      </c>
    </row>
    <row r="33" spans="2:53" x14ac:dyDescent="0.3">
      <c r="B33" t="s">
        <v>8</v>
      </c>
      <c r="C33" s="10">
        <v>1.1446000000000001</v>
      </c>
      <c r="D33" s="10">
        <v>0.38940000000000002</v>
      </c>
      <c r="E33" s="10">
        <v>0.38179999999999997</v>
      </c>
      <c r="F33" s="10">
        <v>0.98939999999999995</v>
      </c>
      <c r="G33" s="10">
        <v>1.3301000000000001</v>
      </c>
      <c r="H33" s="10">
        <v>1.8596999999999999</v>
      </c>
      <c r="I33" s="10">
        <v>0.38690000000000002</v>
      </c>
      <c r="J33" s="10">
        <v>0.41889999999999999</v>
      </c>
      <c r="K33" s="10">
        <v>0.8105</v>
      </c>
      <c r="L33" s="10">
        <v>0.78159999999999996</v>
      </c>
      <c r="M33" s="10">
        <v>0.3901</v>
      </c>
      <c r="N33" s="10">
        <v>0.39550000000000002</v>
      </c>
      <c r="Q33" t="s">
        <v>8</v>
      </c>
      <c r="R33" s="3">
        <f>C33-$C$11</f>
        <v>0.79630000000000001</v>
      </c>
      <c r="S33" s="3">
        <f>D33-$D$11</f>
        <v>2.9700000000000004E-2</v>
      </c>
      <c r="T33" s="3">
        <f>E33-$E$11</f>
        <v>3.4399999999999986E-2</v>
      </c>
      <c r="U33" s="3">
        <f>F33-$F$11</f>
        <v>0.60329999999999995</v>
      </c>
      <c r="V33" s="3">
        <f>G33-$G$11</f>
        <v>0.9758</v>
      </c>
      <c r="W33" s="3">
        <f>H33-$H$11</f>
        <v>1.4923999999999999</v>
      </c>
      <c r="X33" s="3">
        <f>I33-$I$11</f>
        <v>2.7700000000000002E-2</v>
      </c>
      <c r="Y33" s="3">
        <f>J33-$J$11</f>
        <v>4.6399999999999997E-2</v>
      </c>
      <c r="Z33" s="3">
        <f>K33-$K$11</f>
        <v>0.43780000000000002</v>
      </c>
      <c r="AA33" s="3">
        <f>L33-$L$11</f>
        <v>0.41259999999999997</v>
      </c>
      <c r="AB33" s="3">
        <f>M33-$M$11</f>
        <v>4.6499999999999986E-2</v>
      </c>
      <c r="AC33" s="3">
        <f>N33-$N$11</f>
        <v>5.6400000000000006E-2</v>
      </c>
      <c r="AF33" t="s">
        <v>8</v>
      </c>
      <c r="AG33" s="3">
        <f t="shared" si="11"/>
        <v>0.74039999999999995</v>
      </c>
      <c r="AH33" s="3" t="str">
        <f t="shared" si="6"/>
        <v>0</v>
      </c>
      <c r="AI33" s="3" t="str">
        <f t="shared" si="6"/>
        <v>0</v>
      </c>
      <c r="AJ33" s="3">
        <f t="shared" si="6"/>
        <v>0.54739999999999989</v>
      </c>
      <c r="AK33" s="3">
        <f t="shared" si="9"/>
        <v>0.9081999999999999</v>
      </c>
      <c r="AL33" s="3">
        <f t="shared" si="7"/>
        <v>1.4247999999999998</v>
      </c>
      <c r="AM33" s="3" t="str">
        <f t="shared" si="7"/>
        <v>0</v>
      </c>
      <c r="AN33" s="3" t="str">
        <f t="shared" si="7"/>
        <v>0</v>
      </c>
      <c r="AO33" s="3" t="str">
        <f t="shared" si="10"/>
        <v>0</v>
      </c>
      <c r="AP33" s="3" t="str">
        <f t="shared" si="8"/>
        <v>0</v>
      </c>
      <c r="AQ33" s="3" t="str">
        <f t="shared" si="8"/>
        <v>0</v>
      </c>
      <c r="AR33" s="3" t="str">
        <f t="shared" si="8"/>
        <v>0</v>
      </c>
    </row>
    <row r="34" spans="2:53" ht="15" thickBot="1" x14ac:dyDescent="0.35"/>
    <row r="35" spans="2:53" x14ac:dyDescent="0.3">
      <c r="B35">
        <v>72</v>
      </c>
      <c r="Q35">
        <v>72</v>
      </c>
      <c r="AF35">
        <v>72</v>
      </c>
      <c r="AV35" t="s">
        <v>10</v>
      </c>
      <c r="AW35" t="s">
        <v>11</v>
      </c>
      <c r="AX35" t="s">
        <v>12</v>
      </c>
      <c r="AY35" s="4" t="s">
        <v>13</v>
      </c>
      <c r="AZ35" s="5" t="s">
        <v>14</v>
      </c>
    </row>
    <row r="36" spans="2:53" ht="15" thickBot="1" x14ac:dyDescent="0.35">
      <c r="B36" t="s">
        <v>0</v>
      </c>
      <c r="C36" s="1">
        <v>1</v>
      </c>
      <c r="D36" s="1">
        <v>2</v>
      </c>
      <c r="E36" s="1">
        <v>3</v>
      </c>
      <c r="F36" s="1">
        <v>4</v>
      </c>
      <c r="G36" s="1">
        <v>5</v>
      </c>
      <c r="H36" s="1">
        <v>6</v>
      </c>
      <c r="I36" s="1">
        <v>7</v>
      </c>
      <c r="J36" s="1">
        <v>8</v>
      </c>
      <c r="K36" s="1">
        <v>9</v>
      </c>
      <c r="L36" s="1">
        <v>10</v>
      </c>
      <c r="M36" s="1">
        <v>11</v>
      </c>
      <c r="N36" s="1">
        <v>12</v>
      </c>
      <c r="Q36" t="s">
        <v>0</v>
      </c>
      <c r="R36" s="1">
        <v>1</v>
      </c>
      <c r="S36" s="1">
        <v>2</v>
      </c>
      <c r="T36" s="1">
        <v>3</v>
      </c>
      <c r="U36" s="1">
        <v>4</v>
      </c>
      <c r="V36" s="1">
        <v>5</v>
      </c>
      <c r="W36" s="1">
        <v>6</v>
      </c>
      <c r="X36" s="1">
        <v>7</v>
      </c>
      <c r="Y36" s="1">
        <v>8</v>
      </c>
      <c r="Z36" s="1">
        <v>9</v>
      </c>
      <c r="AA36" s="1">
        <v>10</v>
      </c>
      <c r="AB36" s="1">
        <v>11</v>
      </c>
      <c r="AC36" s="1">
        <v>12</v>
      </c>
      <c r="AF36" t="s">
        <v>0</v>
      </c>
      <c r="AG36" s="1">
        <v>1</v>
      </c>
      <c r="AH36" s="1">
        <v>2</v>
      </c>
      <c r="AI36" s="1">
        <v>3</v>
      </c>
      <c r="AJ36" s="1">
        <v>4</v>
      </c>
      <c r="AK36" s="1">
        <v>5</v>
      </c>
      <c r="AL36" s="1">
        <v>6</v>
      </c>
      <c r="AM36" s="1">
        <v>7</v>
      </c>
      <c r="AN36" s="1">
        <v>8</v>
      </c>
      <c r="AO36" s="1">
        <v>9</v>
      </c>
      <c r="AP36" s="1">
        <v>10</v>
      </c>
      <c r="AQ36" s="1">
        <v>11</v>
      </c>
      <c r="AR36" s="1">
        <v>12</v>
      </c>
      <c r="AV36">
        <f>SUM(AG37:AJ44)/31</f>
        <v>0.47688064516129036</v>
      </c>
      <c r="AW36">
        <f>SUM(AK37:AN44)/31</f>
        <v>0.37860322580645156</v>
      </c>
      <c r="AX36">
        <f>SUM(AO37:AR44)/31</f>
        <v>0.2697225806451613</v>
      </c>
      <c r="AY36" s="6">
        <f>AVERAGE(AV36:AX36)</f>
        <v>0.37506881720430107</v>
      </c>
      <c r="AZ36" s="7">
        <f>STDEV(AV36:AX36)</f>
        <v>0.10362424888336891</v>
      </c>
      <c r="BA36">
        <f>AZ36*100/AY36</f>
        <v>27.628062939427053</v>
      </c>
    </row>
    <row r="37" spans="2:53" x14ac:dyDescent="0.3">
      <c r="B37" t="s">
        <v>1</v>
      </c>
      <c r="C37" s="10">
        <v>0.41789999999999999</v>
      </c>
      <c r="D37" s="10">
        <v>0.40679999999999999</v>
      </c>
      <c r="E37" s="10">
        <v>0.80789999999999995</v>
      </c>
      <c r="F37" s="10">
        <v>2.4054000000000002</v>
      </c>
      <c r="G37" s="10">
        <v>0.43469999999999998</v>
      </c>
      <c r="H37" s="10">
        <v>0.41909999999999997</v>
      </c>
      <c r="I37" s="10">
        <v>0.42959999999999998</v>
      </c>
      <c r="J37" s="10">
        <v>0.40229999999999999</v>
      </c>
      <c r="K37" s="10">
        <v>1.3496999999999999</v>
      </c>
      <c r="L37" s="10">
        <v>2.7399</v>
      </c>
      <c r="M37" s="10">
        <v>0.4178</v>
      </c>
      <c r="N37" s="10">
        <v>0.3977</v>
      </c>
      <c r="Q37" t="s">
        <v>1</v>
      </c>
      <c r="R37" s="11">
        <f>C37-$C$4</f>
        <v>6.3500000000000001E-2</v>
      </c>
      <c r="S37" s="3">
        <f>D37-$D$4</f>
        <v>4.7899999999999998E-2</v>
      </c>
      <c r="T37" s="3">
        <f>E37-$E$4</f>
        <v>0.45899999999999996</v>
      </c>
      <c r="U37" s="3">
        <f>F37-$F$4</f>
        <v>2.0456000000000003</v>
      </c>
      <c r="V37" s="11">
        <f>G37-$G$4</f>
        <v>7.5600000000000001E-2</v>
      </c>
      <c r="W37" s="3">
        <f>H37-$H$4</f>
        <v>5.5699999999999972E-2</v>
      </c>
      <c r="X37" s="3">
        <f>I37-$I$4</f>
        <v>6.2699999999999978E-2</v>
      </c>
      <c r="Y37" s="3">
        <f>J37-$J$4</f>
        <v>5.0199999999999967E-2</v>
      </c>
      <c r="Z37" s="11">
        <f>K37-$K$4</f>
        <v>0.99089999999999989</v>
      </c>
      <c r="AA37" s="3">
        <f>L37-$L$4</f>
        <v>2.3788999999999998</v>
      </c>
      <c r="AB37" s="3">
        <f>M37-$M$4</f>
        <v>6.7199999999999982E-2</v>
      </c>
      <c r="AC37" s="3">
        <f>N37-$N$4</f>
        <v>6.7000000000000004E-2</v>
      </c>
      <c r="AF37" t="s">
        <v>1</v>
      </c>
      <c r="AG37" s="3">
        <f>IF(R37-$R$37&lt;0,"0",R37-$R$37)</f>
        <v>0</v>
      </c>
      <c r="AH37" s="3" t="str">
        <f t="shared" ref="AH37:AJ44" si="12">IF(S37-$R$37&lt;0,"0",S37-$R$37)</f>
        <v>0</v>
      </c>
      <c r="AI37" s="3">
        <f t="shared" si="12"/>
        <v>0.39549999999999996</v>
      </c>
      <c r="AJ37" s="3">
        <f t="shared" si="12"/>
        <v>1.9821000000000004</v>
      </c>
      <c r="AK37" s="3">
        <f>IF(V37-$V$37&lt;0,"0",V37-$V$37)</f>
        <v>0</v>
      </c>
      <c r="AL37" s="3" t="str">
        <f t="shared" ref="AL37:AN44" si="13">IF(W37-$V$37&lt;0,"0",W37-$V$37)</f>
        <v>0</v>
      </c>
      <c r="AM37" s="3" t="str">
        <f t="shared" si="13"/>
        <v>0</v>
      </c>
      <c r="AN37" s="3" t="str">
        <f t="shared" si="13"/>
        <v>0</v>
      </c>
      <c r="AO37" s="3">
        <f>IF(Z37-$Z$37&lt;0,"0",Z37-$Z$37)</f>
        <v>0</v>
      </c>
      <c r="AP37" s="3">
        <f t="shared" ref="AP37:AR44" si="14">IF(AA37-$Z$37&lt;0,"0",AA37-$Z$37)</f>
        <v>1.3879999999999999</v>
      </c>
      <c r="AQ37" s="3" t="str">
        <f t="shared" si="14"/>
        <v>0</v>
      </c>
      <c r="AR37" s="3" t="str">
        <f t="shared" si="14"/>
        <v>0</v>
      </c>
    </row>
    <row r="38" spans="2:53" x14ac:dyDescent="0.3">
      <c r="B38" t="s">
        <v>2</v>
      </c>
      <c r="C38" s="10">
        <v>0.43070000000000003</v>
      </c>
      <c r="D38" s="10">
        <v>0.56120000000000003</v>
      </c>
      <c r="E38" s="10">
        <v>0.37859999999999999</v>
      </c>
      <c r="F38" s="10">
        <v>0.39329999999999998</v>
      </c>
      <c r="G38" s="10">
        <v>0.40410000000000001</v>
      </c>
      <c r="H38" s="10">
        <v>0.55669999999999997</v>
      </c>
      <c r="I38" s="10">
        <v>0.40179999999999999</v>
      </c>
      <c r="J38" s="10">
        <v>2.7259000000000002</v>
      </c>
      <c r="K38" s="10">
        <v>0.41549999999999998</v>
      </c>
      <c r="L38" s="10">
        <v>1.8257000000000001</v>
      </c>
      <c r="M38" s="10">
        <v>0.38400000000000001</v>
      </c>
      <c r="N38" s="10">
        <v>2.6718000000000002</v>
      </c>
      <c r="Q38" t="s">
        <v>2</v>
      </c>
      <c r="R38" s="3">
        <f>C38-$C$5</f>
        <v>4.9000000000000044E-2</v>
      </c>
      <c r="S38" s="3">
        <f>D38-$D$5</f>
        <v>6.3900000000000012E-2</v>
      </c>
      <c r="T38" s="3">
        <f>E38-$E$5</f>
        <v>2.5899999999999979E-2</v>
      </c>
      <c r="U38" s="3">
        <f>F38-$F$5</f>
        <v>3.7999999999999978E-2</v>
      </c>
      <c r="V38" s="3">
        <f>G38-$G$5</f>
        <v>3.3299999999999996E-2</v>
      </c>
      <c r="W38" s="3">
        <f>H38-$H$5</f>
        <v>8.6099999999999954E-2</v>
      </c>
      <c r="X38" s="3">
        <f>I38-$I$5</f>
        <v>4.3200000000000016E-2</v>
      </c>
      <c r="Y38" s="3">
        <f>J38-$J$5</f>
        <v>2.3880000000000003</v>
      </c>
      <c r="Z38" s="3">
        <f>K38-$K$5</f>
        <v>4.3399999999999994E-2</v>
      </c>
      <c r="AA38" s="3">
        <f>L38-$L$5</f>
        <v>1.3521000000000001</v>
      </c>
      <c r="AB38" s="3">
        <f>M38-$M$5</f>
        <v>4.1899999999999993E-2</v>
      </c>
      <c r="AC38" s="3">
        <f>N38-$N$5</f>
        <v>2.3268000000000004</v>
      </c>
      <c r="AF38" t="s">
        <v>2</v>
      </c>
      <c r="AG38" s="3" t="str">
        <f t="shared" ref="AG38:AG44" si="15">IF(R38-$R$37&lt;0,"0",R38-$R$37)</f>
        <v>0</v>
      </c>
      <c r="AH38" s="3">
        <f t="shared" si="12"/>
        <v>4.0000000000001146E-4</v>
      </c>
      <c r="AI38" s="3" t="str">
        <f t="shared" si="12"/>
        <v>0</v>
      </c>
      <c r="AJ38" s="3" t="str">
        <f t="shared" si="12"/>
        <v>0</v>
      </c>
      <c r="AK38" s="3" t="str">
        <f t="shared" ref="AK38:AK44" si="16">IF(V38-$V$37&lt;0,"0",V38-$V$37)</f>
        <v>0</v>
      </c>
      <c r="AL38" s="3">
        <f t="shared" si="13"/>
        <v>1.0499999999999954E-2</v>
      </c>
      <c r="AM38" s="3" t="str">
        <f t="shared" si="13"/>
        <v>0</v>
      </c>
      <c r="AN38" s="3">
        <f t="shared" si="13"/>
        <v>2.3124000000000002</v>
      </c>
      <c r="AO38" s="3" t="str">
        <f t="shared" ref="AO38:AO44" si="17">IF(Z38-$Z$37&lt;0,"0",Z38-$Z$37)</f>
        <v>0</v>
      </c>
      <c r="AP38" s="3">
        <f t="shared" si="14"/>
        <v>0.36120000000000019</v>
      </c>
      <c r="AQ38" s="3" t="str">
        <f t="shared" si="14"/>
        <v>0</v>
      </c>
      <c r="AR38" s="3">
        <f t="shared" si="14"/>
        <v>1.3359000000000005</v>
      </c>
      <c r="AY38" t="s">
        <v>20</v>
      </c>
    </row>
    <row r="39" spans="2:53" x14ac:dyDescent="0.3">
      <c r="B39" t="s">
        <v>3</v>
      </c>
      <c r="C39" s="10">
        <v>0.43919999999999998</v>
      </c>
      <c r="D39" s="10">
        <v>0.48480000000000001</v>
      </c>
      <c r="E39" s="10">
        <v>0.43230000000000002</v>
      </c>
      <c r="F39" s="10">
        <v>1.0975999999999999</v>
      </c>
      <c r="G39" s="10">
        <v>0.94610000000000005</v>
      </c>
      <c r="H39" s="10">
        <v>0.41320000000000001</v>
      </c>
      <c r="I39" s="10">
        <v>0.44140000000000001</v>
      </c>
      <c r="J39" s="10">
        <v>1.6531</v>
      </c>
      <c r="K39" s="10">
        <v>0.40039999999999998</v>
      </c>
      <c r="L39" s="10">
        <v>2.6957</v>
      </c>
      <c r="M39" s="10">
        <v>0.41239999999999999</v>
      </c>
      <c r="N39" s="10">
        <v>0.56420000000000003</v>
      </c>
      <c r="Q39" t="s">
        <v>3</v>
      </c>
      <c r="R39" s="3">
        <f>C39-$C$6</f>
        <v>2.0899999999999974E-2</v>
      </c>
      <c r="S39" s="3">
        <f>D39-$D$6</f>
        <v>0.1089</v>
      </c>
      <c r="T39" s="3">
        <f>E39-$E$6</f>
        <v>5.0800000000000012E-2</v>
      </c>
      <c r="U39" s="3">
        <f>F39-$F$6</f>
        <v>0.70469999999999988</v>
      </c>
      <c r="V39" s="3">
        <f>G39-$G$6</f>
        <v>0.50470000000000004</v>
      </c>
      <c r="W39" s="3">
        <f>H39-$H$6</f>
        <v>5.5200000000000027E-2</v>
      </c>
      <c r="X39" s="3">
        <f>I39-$I$6</f>
        <v>6.9300000000000028E-2</v>
      </c>
      <c r="Y39" s="3">
        <f>J39-$J$6</f>
        <v>1.2846</v>
      </c>
      <c r="Z39" s="3">
        <f>K39-$K$6</f>
        <v>1.5699999999999992E-2</v>
      </c>
      <c r="AA39" s="3">
        <f>L39-$L$6</f>
        <v>2.3317000000000001</v>
      </c>
      <c r="AB39" s="3">
        <f>M39-$M$6</f>
        <v>4.2800000000000005E-2</v>
      </c>
      <c r="AC39" s="3">
        <f>N39-$N$6</f>
        <v>0.17670000000000002</v>
      </c>
      <c r="AF39" t="s">
        <v>3</v>
      </c>
      <c r="AG39" s="3" t="str">
        <f t="shared" si="15"/>
        <v>0</v>
      </c>
      <c r="AH39" s="3">
        <f t="shared" si="12"/>
        <v>4.5399999999999996E-2</v>
      </c>
      <c r="AI39" s="3" t="str">
        <f t="shared" si="12"/>
        <v>0</v>
      </c>
      <c r="AJ39" s="3">
        <f t="shared" si="12"/>
        <v>0.64119999999999988</v>
      </c>
      <c r="AK39" s="3">
        <f t="shared" si="16"/>
        <v>0.42910000000000004</v>
      </c>
      <c r="AL39" s="3" t="str">
        <f t="shared" si="13"/>
        <v>0</v>
      </c>
      <c r="AM39" s="3" t="str">
        <f t="shared" si="13"/>
        <v>0</v>
      </c>
      <c r="AN39" s="3">
        <f t="shared" si="13"/>
        <v>1.2090000000000001</v>
      </c>
      <c r="AO39" s="3" t="str">
        <f t="shared" si="17"/>
        <v>0</v>
      </c>
      <c r="AP39" s="3">
        <f t="shared" si="14"/>
        <v>1.3408000000000002</v>
      </c>
      <c r="AQ39" s="3" t="str">
        <f t="shared" si="14"/>
        <v>0</v>
      </c>
      <c r="AR39" s="3" t="str">
        <f t="shared" si="14"/>
        <v>0</v>
      </c>
      <c r="AV39" s="3">
        <f>MEDIAN(AG37:AJ44)</f>
        <v>0.49219999999999997</v>
      </c>
      <c r="AW39" s="3">
        <f>MEDIAN(AK37:AN44)</f>
        <v>0.90534999999999988</v>
      </c>
      <c r="AX39" s="3">
        <f>MEDIAN(AO37:AR44)</f>
        <v>0.76600000000000001</v>
      </c>
      <c r="AY39" s="3">
        <f>MEDIAN(AV39:AX39)</f>
        <v>0.76600000000000001</v>
      </c>
    </row>
    <row r="40" spans="2:53" x14ac:dyDescent="0.3">
      <c r="B40" t="s">
        <v>4</v>
      </c>
      <c r="C40" s="10">
        <v>0.43680000000000002</v>
      </c>
      <c r="D40" s="10">
        <v>0.41460000000000002</v>
      </c>
      <c r="E40" s="10">
        <v>1.0203</v>
      </c>
      <c r="F40" s="10">
        <v>0.39250000000000002</v>
      </c>
      <c r="G40" s="10">
        <v>0.46229999999999999</v>
      </c>
      <c r="H40" s="10">
        <v>2.0341</v>
      </c>
      <c r="I40" s="10">
        <v>0.98409999999999997</v>
      </c>
      <c r="J40" s="10">
        <v>0.37830000000000003</v>
      </c>
      <c r="K40" s="10">
        <v>2.3409</v>
      </c>
      <c r="L40" s="10">
        <v>1.9276</v>
      </c>
      <c r="M40" s="10">
        <v>0.37169999999999997</v>
      </c>
      <c r="N40" s="10">
        <v>0.89780000000000004</v>
      </c>
      <c r="Q40" t="s">
        <v>4</v>
      </c>
      <c r="R40" s="3">
        <f>C40-$C$7</f>
        <v>3.1299999999999994E-2</v>
      </c>
      <c r="S40" s="3">
        <f>D40-$D$7</f>
        <v>3.2300000000000051E-2</v>
      </c>
      <c r="T40" s="3">
        <f>E40-$E$7</f>
        <v>0.64900000000000002</v>
      </c>
      <c r="U40" s="3">
        <f>F40-$F$7</f>
        <v>3.6500000000000032E-2</v>
      </c>
      <c r="V40" s="3">
        <f>G40-$G$7</f>
        <v>3.5099999999999965E-2</v>
      </c>
      <c r="W40" s="3">
        <f>H40-$H$7</f>
        <v>1.6569</v>
      </c>
      <c r="X40" s="3">
        <f>I40-$I$7</f>
        <v>0.62409999999999999</v>
      </c>
      <c r="Y40" s="3">
        <f>J40-$J$7</f>
        <v>3.2800000000000051E-2</v>
      </c>
      <c r="Z40" s="3">
        <f>K40-$K$7</f>
        <v>1.9382999999999999</v>
      </c>
      <c r="AA40" s="3">
        <f>L40-$L$7</f>
        <v>1.5754999999999999</v>
      </c>
      <c r="AB40" s="3">
        <f>M40-$M$7</f>
        <v>3.3599999999999963E-2</v>
      </c>
      <c r="AC40" s="3">
        <f>N40-$N$7</f>
        <v>0.56140000000000012</v>
      </c>
      <c r="AF40" t="s">
        <v>4</v>
      </c>
      <c r="AG40" s="3" t="str">
        <f t="shared" si="15"/>
        <v>0</v>
      </c>
      <c r="AH40" s="3" t="str">
        <f t="shared" si="12"/>
        <v>0</v>
      </c>
      <c r="AI40" s="3">
        <f t="shared" si="12"/>
        <v>0.58550000000000002</v>
      </c>
      <c r="AJ40" s="3" t="str">
        <f t="shared" si="12"/>
        <v>0</v>
      </c>
      <c r="AK40" s="3" t="str">
        <f t="shared" si="16"/>
        <v>0</v>
      </c>
      <c r="AL40" s="3">
        <f t="shared" si="13"/>
        <v>1.5813000000000001</v>
      </c>
      <c r="AM40" s="3">
        <f t="shared" si="13"/>
        <v>0.54849999999999999</v>
      </c>
      <c r="AN40" s="3" t="str">
        <f t="shared" si="13"/>
        <v>0</v>
      </c>
      <c r="AO40" s="3">
        <f t="shared" si="17"/>
        <v>0.94740000000000002</v>
      </c>
      <c r="AP40" s="3">
        <f t="shared" si="14"/>
        <v>0.58460000000000001</v>
      </c>
      <c r="AQ40" s="3" t="str">
        <f t="shared" si="14"/>
        <v>0</v>
      </c>
      <c r="AR40" s="3" t="str">
        <f t="shared" si="14"/>
        <v>0</v>
      </c>
    </row>
    <row r="41" spans="2:53" x14ac:dyDescent="0.3">
      <c r="B41" t="s">
        <v>5</v>
      </c>
      <c r="C41" s="10">
        <v>0.65469999999999995</v>
      </c>
      <c r="D41" s="10">
        <v>2.5895000000000001</v>
      </c>
      <c r="E41" s="10">
        <v>2.7555000000000001</v>
      </c>
      <c r="F41" s="10">
        <v>0.77649999999999997</v>
      </c>
      <c r="G41" s="10">
        <v>0.92569999999999997</v>
      </c>
      <c r="H41" s="10">
        <v>0.41039999999999999</v>
      </c>
      <c r="I41" s="10">
        <v>0.42220000000000002</v>
      </c>
      <c r="J41" s="10">
        <v>0.39860000000000001</v>
      </c>
      <c r="K41" s="10">
        <v>0.41189999999999999</v>
      </c>
      <c r="L41" s="10">
        <v>1.8617999999999999</v>
      </c>
      <c r="M41" s="10">
        <v>0.41160000000000002</v>
      </c>
      <c r="N41" s="10">
        <v>0.48070000000000002</v>
      </c>
      <c r="Q41" t="s">
        <v>5</v>
      </c>
      <c r="R41" s="3">
        <f>C41-$C$8</f>
        <v>0.25869999999999993</v>
      </c>
      <c r="S41" s="3">
        <f>D41-$D$8</f>
        <v>2.1965000000000003</v>
      </c>
      <c r="T41" s="3">
        <f>E41-$E$8</f>
        <v>2.3793000000000002</v>
      </c>
      <c r="U41" s="3">
        <f>F41-$F$8</f>
        <v>0.36809999999999998</v>
      </c>
      <c r="V41" s="3">
        <f>G41-$G$8</f>
        <v>0.53329999999999989</v>
      </c>
      <c r="W41" s="3">
        <f>H41-$H$8</f>
        <v>4.269999999999996E-2</v>
      </c>
      <c r="X41" s="3">
        <f>I41-$I$8</f>
        <v>4.3000000000000038E-2</v>
      </c>
      <c r="Y41" s="3">
        <f>J41-$J$8</f>
        <v>2.410000000000001E-2</v>
      </c>
      <c r="Z41" s="3">
        <f>K41-$K$8</f>
        <v>1.5799999999999981E-2</v>
      </c>
      <c r="AA41" s="3">
        <f>L41-$L$8</f>
        <v>1.4950999999999999</v>
      </c>
      <c r="AB41" s="3">
        <f>M41-$M$8</f>
        <v>3.6600000000000021E-2</v>
      </c>
      <c r="AC41" s="3">
        <f>N41-$N$8</f>
        <v>0.122</v>
      </c>
      <c r="AF41" t="s">
        <v>5</v>
      </c>
      <c r="AG41" s="3">
        <f t="shared" si="15"/>
        <v>0.19519999999999993</v>
      </c>
      <c r="AH41" s="3">
        <f t="shared" si="12"/>
        <v>2.1330000000000005</v>
      </c>
      <c r="AI41" s="3">
        <f t="shared" si="12"/>
        <v>2.3158000000000003</v>
      </c>
      <c r="AJ41" s="3">
        <f t="shared" si="12"/>
        <v>0.30459999999999998</v>
      </c>
      <c r="AK41" s="3">
        <f t="shared" si="16"/>
        <v>0.45769999999999988</v>
      </c>
      <c r="AL41" s="3" t="str">
        <f t="shared" si="13"/>
        <v>0</v>
      </c>
      <c r="AM41" s="3" t="str">
        <f t="shared" si="13"/>
        <v>0</v>
      </c>
      <c r="AN41" s="3" t="str">
        <f t="shared" si="13"/>
        <v>0</v>
      </c>
      <c r="AO41" s="3" t="str">
        <f t="shared" si="17"/>
        <v>0</v>
      </c>
      <c r="AP41" s="3">
        <f t="shared" si="14"/>
        <v>0.50419999999999998</v>
      </c>
      <c r="AQ41" s="3" t="str">
        <f t="shared" si="14"/>
        <v>0</v>
      </c>
      <c r="AR41" s="3" t="str">
        <f t="shared" si="14"/>
        <v>0</v>
      </c>
    </row>
    <row r="42" spans="2:53" x14ac:dyDescent="0.3">
      <c r="B42" t="s">
        <v>6</v>
      </c>
      <c r="C42" s="10">
        <v>2.2477</v>
      </c>
      <c r="D42" s="10">
        <v>0.9254</v>
      </c>
      <c r="E42" s="10">
        <v>0.50519999999999998</v>
      </c>
      <c r="F42" s="10">
        <v>0.39360000000000001</v>
      </c>
      <c r="G42" s="10">
        <v>0.4199</v>
      </c>
      <c r="H42" s="10">
        <v>0.38950000000000001</v>
      </c>
      <c r="I42" s="10">
        <v>0.39500000000000002</v>
      </c>
      <c r="J42" s="10">
        <v>0.38850000000000001</v>
      </c>
      <c r="K42" s="10">
        <v>0.42499999999999999</v>
      </c>
      <c r="L42" s="10">
        <v>2.7235999999999998</v>
      </c>
      <c r="M42" s="10">
        <v>0.39319999999999999</v>
      </c>
      <c r="N42" s="10">
        <v>1.8268</v>
      </c>
      <c r="Q42" t="s">
        <v>6</v>
      </c>
      <c r="R42" s="3">
        <f>C42-$C$9</f>
        <v>1.8640000000000001</v>
      </c>
      <c r="S42" s="3">
        <f>D42-$D$9</f>
        <v>0.55120000000000002</v>
      </c>
      <c r="T42" s="3">
        <f>E42-$E$9</f>
        <v>0.14049999999999996</v>
      </c>
      <c r="U42" s="3">
        <f>F42-$F$9</f>
        <v>4.0200000000000014E-2</v>
      </c>
      <c r="V42" s="3">
        <f>G42-$G$9</f>
        <v>3.73E-2</v>
      </c>
      <c r="W42" s="3">
        <f>H42-$H$9</f>
        <v>3.5299999999999998E-2</v>
      </c>
      <c r="X42" s="3">
        <f>I42-$I$9</f>
        <v>2.8000000000000025E-2</v>
      </c>
      <c r="Y42" s="3">
        <f>J42-$J$9</f>
        <v>3.7500000000000033E-2</v>
      </c>
      <c r="Z42" s="3">
        <f>K42-$K$9</f>
        <v>4.6599999999999975E-2</v>
      </c>
      <c r="AA42" s="3">
        <f>L42-$L$9</f>
        <v>2.3823999999999996</v>
      </c>
      <c r="AB42" s="3">
        <f>M42-$M$9</f>
        <v>4.6099999999999974E-2</v>
      </c>
      <c r="AC42" s="3">
        <f>N42-$N$9</f>
        <v>1.4986999999999999</v>
      </c>
      <c r="AF42" t="s">
        <v>6</v>
      </c>
      <c r="AG42" s="3">
        <f t="shared" si="15"/>
        <v>1.8005</v>
      </c>
      <c r="AH42" s="3">
        <f t="shared" si="12"/>
        <v>0.48770000000000002</v>
      </c>
      <c r="AI42" s="3">
        <f t="shared" si="12"/>
        <v>7.6999999999999957E-2</v>
      </c>
      <c r="AJ42" s="3" t="str">
        <f t="shared" si="12"/>
        <v>0</v>
      </c>
      <c r="AK42" s="3" t="str">
        <f t="shared" si="16"/>
        <v>0</v>
      </c>
      <c r="AL42" s="3" t="str">
        <f t="shared" si="13"/>
        <v>0</v>
      </c>
      <c r="AM42" s="3" t="str">
        <f t="shared" si="13"/>
        <v>0</v>
      </c>
      <c r="AN42" s="3" t="str">
        <f t="shared" si="13"/>
        <v>0</v>
      </c>
      <c r="AO42" s="3" t="str">
        <f t="shared" si="17"/>
        <v>0</v>
      </c>
      <c r="AP42" s="3">
        <f t="shared" si="14"/>
        <v>1.3914999999999997</v>
      </c>
      <c r="AQ42" s="3" t="str">
        <f t="shared" si="14"/>
        <v>0</v>
      </c>
      <c r="AR42" s="3">
        <f t="shared" si="14"/>
        <v>0.50780000000000003</v>
      </c>
    </row>
    <row r="43" spans="2:53" x14ac:dyDescent="0.3">
      <c r="B43" t="s">
        <v>7</v>
      </c>
      <c r="C43" s="10">
        <v>2.4855</v>
      </c>
      <c r="D43" s="10">
        <v>0.40229999999999999</v>
      </c>
      <c r="E43" s="10">
        <v>0.41880000000000001</v>
      </c>
      <c r="F43" s="10">
        <v>0.44900000000000001</v>
      </c>
      <c r="G43" s="10">
        <v>2.3653</v>
      </c>
      <c r="H43" s="10">
        <v>1.1100000000000001</v>
      </c>
      <c r="I43" s="10">
        <v>0.41810000000000003</v>
      </c>
      <c r="J43" s="10">
        <v>0.43080000000000002</v>
      </c>
      <c r="K43" s="10">
        <v>0.4078</v>
      </c>
      <c r="L43" s="10">
        <v>1.1089</v>
      </c>
      <c r="M43" s="10">
        <v>0.38679999999999998</v>
      </c>
      <c r="N43" s="10">
        <v>0.5423</v>
      </c>
      <c r="Q43" t="s">
        <v>7</v>
      </c>
      <c r="R43" s="3">
        <f>C43-$C$10</f>
        <v>2.1169000000000002</v>
      </c>
      <c r="S43" s="3">
        <f>D43-$D$10</f>
        <v>3.2600000000000018E-2</v>
      </c>
      <c r="T43" s="3">
        <f>E43-$E$10</f>
        <v>2.090000000000003E-2</v>
      </c>
      <c r="U43" s="3">
        <f>F43-$F$10</f>
        <v>4.5300000000000007E-2</v>
      </c>
      <c r="V43" s="3">
        <f>G43-$G$10</f>
        <v>1.9891999999999999</v>
      </c>
      <c r="W43" s="3">
        <f>H43-$H$10</f>
        <v>0.74580000000000002</v>
      </c>
      <c r="X43" s="3">
        <f>I43-$I$10</f>
        <v>1.4700000000000046E-2</v>
      </c>
      <c r="Y43" s="3">
        <f>J43-$J$10</f>
        <v>6.090000000000001E-2</v>
      </c>
      <c r="Z43" s="3">
        <f>K43-$K$10</f>
        <v>3.7100000000000022E-2</v>
      </c>
      <c r="AA43" s="3">
        <f>L43-$L$10</f>
        <v>0.75180000000000002</v>
      </c>
      <c r="AB43" s="3">
        <f>M43-$M$10</f>
        <v>1.1799999999999977E-2</v>
      </c>
      <c r="AC43" s="3">
        <f>N43-$N$10</f>
        <v>0.16899999999999998</v>
      </c>
      <c r="AF43" t="s">
        <v>7</v>
      </c>
      <c r="AG43" s="3">
        <f t="shared" si="15"/>
        <v>2.0534000000000003</v>
      </c>
      <c r="AH43" s="3" t="str">
        <f t="shared" si="12"/>
        <v>0</v>
      </c>
      <c r="AI43" s="3" t="str">
        <f t="shared" si="12"/>
        <v>0</v>
      </c>
      <c r="AJ43" s="3" t="str">
        <f t="shared" si="12"/>
        <v>0</v>
      </c>
      <c r="AK43" s="3">
        <f t="shared" si="16"/>
        <v>1.9135999999999997</v>
      </c>
      <c r="AL43" s="3">
        <f t="shared" si="13"/>
        <v>0.67020000000000002</v>
      </c>
      <c r="AM43" s="3" t="str">
        <f t="shared" si="13"/>
        <v>0</v>
      </c>
      <c r="AN43" s="3" t="str">
        <f t="shared" si="13"/>
        <v>0</v>
      </c>
      <c r="AO43" s="3" t="str">
        <f t="shared" si="17"/>
        <v>0</v>
      </c>
      <c r="AP43" s="3" t="str">
        <f t="shared" si="14"/>
        <v>0</v>
      </c>
      <c r="AQ43" s="3" t="str">
        <f t="shared" si="14"/>
        <v>0</v>
      </c>
      <c r="AR43" s="3" t="str">
        <f t="shared" si="14"/>
        <v>0</v>
      </c>
    </row>
    <row r="44" spans="2:53" x14ac:dyDescent="0.3">
      <c r="B44" t="s">
        <v>8</v>
      </c>
      <c r="C44" s="10">
        <v>1.6856</v>
      </c>
      <c r="D44" s="10">
        <v>0.39229999999999998</v>
      </c>
      <c r="E44" s="10">
        <v>0.38840000000000002</v>
      </c>
      <c r="F44" s="10">
        <v>0.94179999999999997</v>
      </c>
      <c r="G44" s="10">
        <v>1.5704</v>
      </c>
      <c r="H44" s="10">
        <v>1.9068000000000001</v>
      </c>
      <c r="I44" s="10">
        <v>0.38650000000000001</v>
      </c>
      <c r="J44" s="10">
        <v>0.41820000000000002</v>
      </c>
      <c r="K44" s="10">
        <v>0.86309999999999998</v>
      </c>
      <c r="L44" s="10">
        <v>0.79249999999999998</v>
      </c>
      <c r="M44" s="10">
        <v>0.38750000000000001</v>
      </c>
      <c r="N44" s="10">
        <v>0.4022</v>
      </c>
      <c r="Q44" t="s">
        <v>8</v>
      </c>
      <c r="R44" s="3">
        <f>C44-$C$11</f>
        <v>1.3372999999999999</v>
      </c>
      <c r="S44" s="3">
        <f>D44-$D$11</f>
        <v>3.2599999999999962E-2</v>
      </c>
      <c r="T44" s="3">
        <f>E44-$E$11</f>
        <v>4.1000000000000036E-2</v>
      </c>
      <c r="U44" s="3">
        <f>F44-$F$11</f>
        <v>0.55569999999999997</v>
      </c>
      <c r="V44" s="3">
        <f>G44-$G$11</f>
        <v>1.2161</v>
      </c>
      <c r="W44" s="3">
        <f>H44-$H$11</f>
        <v>1.5395000000000001</v>
      </c>
      <c r="X44" s="3">
        <f>I44-$I$11</f>
        <v>2.7299999999999991E-2</v>
      </c>
      <c r="Y44" s="3">
        <f>J44-$J$11</f>
        <v>4.5700000000000018E-2</v>
      </c>
      <c r="Z44" s="3">
        <f>K44-$K$11</f>
        <v>0.4904</v>
      </c>
      <c r="AA44" s="3">
        <f>L44-$L$11</f>
        <v>0.42349999999999999</v>
      </c>
      <c r="AB44" s="3">
        <f>M44-$M$11</f>
        <v>4.3899999999999995E-2</v>
      </c>
      <c r="AC44" s="3">
        <f>N44-$N$11</f>
        <v>6.3099999999999989E-2</v>
      </c>
      <c r="AF44" t="s">
        <v>8</v>
      </c>
      <c r="AG44" s="3">
        <f t="shared" si="15"/>
        <v>1.2738</v>
      </c>
      <c r="AH44" s="3" t="str">
        <f t="shared" si="12"/>
        <v>0</v>
      </c>
      <c r="AI44" s="3" t="str">
        <f t="shared" si="12"/>
        <v>0</v>
      </c>
      <c r="AJ44" s="3">
        <f t="shared" si="12"/>
        <v>0.49219999999999997</v>
      </c>
      <c r="AK44" s="3">
        <f t="shared" si="16"/>
        <v>1.1404999999999998</v>
      </c>
      <c r="AL44" s="3">
        <f t="shared" si="13"/>
        <v>1.4639000000000002</v>
      </c>
      <c r="AM44" s="3" t="str">
        <f t="shared" si="13"/>
        <v>0</v>
      </c>
      <c r="AN44" s="3" t="str">
        <f t="shared" si="13"/>
        <v>0</v>
      </c>
      <c r="AO44" s="3" t="str">
        <f t="shared" si="17"/>
        <v>0</v>
      </c>
      <c r="AP44" s="3" t="str">
        <f t="shared" si="14"/>
        <v>0</v>
      </c>
      <c r="AQ44" s="3" t="str">
        <f t="shared" si="14"/>
        <v>0</v>
      </c>
      <c r="AR44" s="3" t="str">
        <f t="shared" si="14"/>
        <v>0</v>
      </c>
    </row>
    <row r="45" spans="2:53" ht="15" thickBot="1" x14ac:dyDescent="0.35"/>
    <row r="46" spans="2:53" x14ac:dyDescent="0.3">
      <c r="B46">
        <v>98</v>
      </c>
      <c r="Q46">
        <v>98</v>
      </c>
      <c r="AF46">
        <v>98</v>
      </c>
      <c r="AV46" t="s">
        <v>10</v>
      </c>
      <c r="AW46" t="s">
        <v>11</v>
      </c>
      <c r="AX46" t="s">
        <v>12</v>
      </c>
      <c r="AY46" s="4" t="s">
        <v>13</v>
      </c>
      <c r="AZ46" s="5" t="s">
        <v>14</v>
      </c>
    </row>
    <row r="47" spans="2:53" ht="15" thickBot="1" x14ac:dyDescent="0.35">
      <c r="B47" t="s">
        <v>0</v>
      </c>
      <c r="C47" s="1">
        <v>1</v>
      </c>
      <c r="D47" s="1">
        <v>2</v>
      </c>
      <c r="E47" s="1">
        <v>3</v>
      </c>
      <c r="F47" s="1">
        <v>4</v>
      </c>
      <c r="G47" s="1">
        <v>5</v>
      </c>
      <c r="H47" s="1">
        <v>6</v>
      </c>
      <c r="I47" s="1">
        <v>7</v>
      </c>
      <c r="J47" s="1">
        <v>8</v>
      </c>
      <c r="K47" s="1">
        <v>9</v>
      </c>
      <c r="L47" s="1">
        <v>10</v>
      </c>
      <c r="M47" s="1">
        <v>11</v>
      </c>
      <c r="N47" s="1">
        <v>12</v>
      </c>
      <c r="Q47" t="s">
        <v>0</v>
      </c>
      <c r="R47">
        <v>1</v>
      </c>
      <c r="S47">
        <v>2</v>
      </c>
      <c r="T47">
        <v>3</v>
      </c>
      <c r="U47">
        <v>4</v>
      </c>
      <c r="V47">
        <v>5</v>
      </c>
      <c r="W47">
        <v>6</v>
      </c>
      <c r="X47">
        <v>7</v>
      </c>
      <c r="Y47">
        <v>8</v>
      </c>
      <c r="Z47">
        <v>9</v>
      </c>
      <c r="AA47">
        <v>10</v>
      </c>
      <c r="AB47">
        <v>11</v>
      </c>
      <c r="AC47">
        <v>12</v>
      </c>
      <c r="AF47" t="s">
        <v>0</v>
      </c>
      <c r="AG47">
        <v>1</v>
      </c>
      <c r="AH47">
        <v>2</v>
      </c>
      <c r="AI47">
        <v>3</v>
      </c>
      <c r="AJ47">
        <v>4</v>
      </c>
      <c r="AK47">
        <v>5</v>
      </c>
      <c r="AL47">
        <v>6</v>
      </c>
      <c r="AM47">
        <v>7</v>
      </c>
      <c r="AN47">
        <v>8</v>
      </c>
      <c r="AO47">
        <v>9</v>
      </c>
      <c r="AP47">
        <v>10</v>
      </c>
      <c r="AQ47">
        <v>11</v>
      </c>
      <c r="AR47">
        <v>12</v>
      </c>
      <c r="AV47">
        <f>SUM(AG48:AJ55)/31</f>
        <v>0.4508967741935484</v>
      </c>
      <c r="AW47">
        <f>SUM(AK48:AN55)/31</f>
        <v>0.37032903225806452</v>
      </c>
      <c r="AX47">
        <f>SUM(AO48:AR55)/31</f>
        <v>0.39302258064516127</v>
      </c>
      <c r="AY47" s="6">
        <f>AVERAGE(AV47:AX47)</f>
        <v>0.40474946236559139</v>
      </c>
      <c r="AZ47" s="7">
        <f>STDEV(AV47:AX47)</f>
        <v>4.1544314608733174E-2</v>
      </c>
      <c r="BA47">
        <f>AZ47*100/AY47</f>
        <v>10.264205013621023</v>
      </c>
    </row>
    <row r="48" spans="2:53" x14ac:dyDescent="0.3">
      <c r="B48" t="s">
        <v>1</v>
      </c>
      <c r="C48" s="10">
        <v>0.43380000000000002</v>
      </c>
      <c r="D48" s="10">
        <v>0.41770000000000002</v>
      </c>
      <c r="E48" s="10">
        <v>0.83040000000000003</v>
      </c>
      <c r="F48" s="10">
        <v>2.5943999999999998</v>
      </c>
      <c r="G48" s="10">
        <v>0.44890000000000002</v>
      </c>
      <c r="H48" s="10">
        <v>0.42809999999999998</v>
      </c>
      <c r="I48" s="10">
        <v>0.44040000000000001</v>
      </c>
      <c r="J48" s="10">
        <v>0.41260000000000002</v>
      </c>
      <c r="K48" s="10">
        <v>1.0491999999999999</v>
      </c>
      <c r="L48" s="10">
        <v>2.6918000000000002</v>
      </c>
      <c r="M48" s="10">
        <v>0.43059999999999998</v>
      </c>
      <c r="N48" s="10">
        <v>0.4103</v>
      </c>
      <c r="Q48" t="s">
        <v>1</v>
      </c>
      <c r="R48" s="12">
        <f>C48-$C$4</f>
        <v>7.9400000000000026E-2</v>
      </c>
      <c r="S48">
        <f>D48-$D$4</f>
        <v>5.8800000000000019E-2</v>
      </c>
      <c r="T48">
        <f>E48-$E$4</f>
        <v>0.48150000000000004</v>
      </c>
      <c r="U48">
        <f>F48-$F$4</f>
        <v>2.2345999999999999</v>
      </c>
      <c r="V48" s="12">
        <f>G48-$G$4</f>
        <v>8.9800000000000046E-2</v>
      </c>
      <c r="W48">
        <f>H48-$H$4</f>
        <v>6.469999999999998E-2</v>
      </c>
      <c r="X48">
        <f>I48-$I$4</f>
        <v>7.350000000000001E-2</v>
      </c>
      <c r="Y48">
        <f>J48-$J$4</f>
        <v>6.0499999999999998E-2</v>
      </c>
      <c r="Z48" s="12">
        <f>K48-$K$4</f>
        <v>0.6903999999999999</v>
      </c>
      <c r="AA48">
        <f>L48-$L$4</f>
        <v>2.3308</v>
      </c>
      <c r="AB48">
        <f>M48-$M$4</f>
        <v>7.999999999999996E-2</v>
      </c>
      <c r="AC48">
        <f>N48-$N$4</f>
        <v>7.9600000000000004E-2</v>
      </c>
      <c r="AF48" t="s">
        <v>1</v>
      </c>
      <c r="AG48">
        <f>IF(R48-$R$48&lt;0,"0",R48-$R$48)</f>
        <v>0</v>
      </c>
      <c r="AH48" t="str">
        <f t="shared" ref="AH48:AJ55" si="18">IF(S48-$R$48&lt;0,"0",S48-$R$48)</f>
        <v>0</v>
      </c>
      <c r="AI48">
        <f t="shared" si="18"/>
        <v>0.40210000000000001</v>
      </c>
      <c r="AJ48">
        <f t="shared" si="18"/>
        <v>2.1551999999999998</v>
      </c>
      <c r="AK48">
        <f>IF(V48-$V$48&lt;0,"0",V48-$V$48)</f>
        <v>0</v>
      </c>
      <c r="AL48" t="str">
        <f t="shared" ref="AL48:AN55" si="19">IF(W48-$V$48&lt;0,"0",W48-$V$48)</f>
        <v>0</v>
      </c>
      <c r="AM48" t="str">
        <f t="shared" si="19"/>
        <v>0</v>
      </c>
      <c r="AN48" t="str">
        <f t="shared" si="19"/>
        <v>0</v>
      </c>
      <c r="AO48">
        <f>IF(Z48-$Z$48&lt;0,"0",Z48-$Z$48)</f>
        <v>0</v>
      </c>
      <c r="AP48">
        <f t="shared" ref="AP48:AR55" si="20">IF(AA48-$Z$48&lt;0,"0",AA48-$Z$48)</f>
        <v>1.6404000000000001</v>
      </c>
      <c r="AQ48" t="str">
        <f t="shared" si="20"/>
        <v>0</v>
      </c>
      <c r="AR48" t="str">
        <f t="shared" si="20"/>
        <v>0</v>
      </c>
    </row>
    <row r="49" spans="2:53" x14ac:dyDescent="0.3">
      <c r="B49" t="s">
        <v>2</v>
      </c>
      <c r="C49" s="10">
        <v>0.43630000000000002</v>
      </c>
      <c r="D49" s="10">
        <v>0.55789999999999995</v>
      </c>
      <c r="E49" s="10">
        <v>0.38929999999999998</v>
      </c>
      <c r="F49" s="10">
        <v>0.39679999999999999</v>
      </c>
      <c r="G49" s="10">
        <v>0.40760000000000002</v>
      </c>
      <c r="H49" s="10">
        <v>0.55300000000000005</v>
      </c>
      <c r="I49" s="10">
        <v>0.41249999999999998</v>
      </c>
      <c r="J49" s="10">
        <v>2.4489000000000001</v>
      </c>
      <c r="K49" s="10">
        <v>0.41710000000000003</v>
      </c>
      <c r="L49" s="10">
        <v>2.4251</v>
      </c>
      <c r="M49" s="10">
        <v>0.39269999999999999</v>
      </c>
      <c r="N49" s="10">
        <v>2.7160000000000002</v>
      </c>
      <c r="Q49" t="s">
        <v>2</v>
      </c>
      <c r="R49">
        <f>C49-$C$5</f>
        <v>5.4600000000000037E-2</v>
      </c>
      <c r="S49">
        <f>D49-$D$5</f>
        <v>6.0599999999999932E-2</v>
      </c>
      <c r="T49">
        <f>E49-$E$5</f>
        <v>3.6599999999999966E-2</v>
      </c>
      <c r="U49">
        <f>F49-$F$5</f>
        <v>4.1499999999999981E-2</v>
      </c>
      <c r="V49">
        <f>G49-$G$5</f>
        <v>3.6799999999999999E-2</v>
      </c>
      <c r="W49">
        <f>H49-$H$5</f>
        <v>8.2400000000000029E-2</v>
      </c>
      <c r="X49">
        <f>I49-$I$5</f>
        <v>5.3900000000000003E-2</v>
      </c>
      <c r="Y49">
        <f>J49-$J$5</f>
        <v>2.1110000000000002</v>
      </c>
      <c r="Z49">
        <f>K49-$K$5</f>
        <v>4.500000000000004E-2</v>
      </c>
      <c r="AA49">
        <f>L49-$L$5</f>
        <v>1.9515</v>
      </c>
      <c r="AB49">
        <f>M49-$M$5</f>
        <v>5.0599999999999978E-2</v>
      </c>
      <c r="AC49">
        <f>N49-$N$5</f>
        <v>2.3710000000000004</v>
      </c>
      <c r="AF49" t="s">
        <v>2</v>
      </c>
      <c r="AG49" t="str">
        <f>IF(R49-$R$48&lt;0,"0",R49-$R$48)</f>
        <v>0</v>
      </c>
      <c r="AH49" t="str">
        <f t="shared" si="18"/>
        <v>0</v>
      </c>
      <c r="AI49" t="str">
        <f t="shared" si="18"/>
        <v>0</v>
      </c>
      <c r="AJ49" t="str">
        <f t="shared" si="18"/>
        <v>0</v>
      </c>
      <c r="AK49" t="str">
        <f t="shared" ref="AK49:AK55" si="21">IF(V49-$V$48&lt;0,"0",V49-$V$48)</f>
        <v>0</v>
      </c>
      <c r="AL49" t="str">
        <f t="shared" si="19"/>
        <v>0</v>
      </c>
      <c r="AM49" t="str">
        <f t="shared" si="19"/>
        <v>0</v>
      </c>
      <c r="AN49">
        <f t="shared" si="19"/>
        <v>2.0212000000000003</v>
      </c>
      <c r="AO49" t="str">
        <f t="shared" ref="AO49:AO55" si="22">IF(Z49-$Z$48&lt;0,"0",Z49-$Z$48)</f>
        <v>0</v>
      </c>
      <c r="AP49">
        <f t="shared" si="20"/>
        <v>1.2611000000000001</v>
      </c>
      <c r="AQ49" t="str">
        <f t="shared" si="20"/>
        <v>0</v>
      </c>
      <c r="AR49">
        <f t="shared" si="20"/>
        <v>1.6806000000000005</v>
      </c>
    </row>
    <row r="50" spans="2:53" x14ac:dyDescent="0.3">
      <c r="B50" t="s">
        <v>3</v>
      </c>
      <c r="C50" s="10">
        <v>0.43819999999999998</v>
      </c>
      <c r="D50" s="10">
        <v>0.4733</v>
      </c>
      <c r="E50" s="10">
        <v>0.434</v>
      </c>
      <c r="F50" s="10">
        <v>0.98170000000000002</v>
      </c>
      <c r="G50" s="10">
        <v>0.95250000000000001</v>
      </c>
      <c r="H50" s="10">
        <v>0.41160000000000002</v>
      </c>
      <c r="I50" s="10">
        <v>0.44280000000000003</v>
      </c>
      <c r="J50" s="10">
        <v>1.3436999999999999</v>
      </c>
      <c r="K50" s="10">
        <v>0.40289999999999998</v>
      </c>
      <c r="L50" s="10">
        <v>2.4548999999999999</v>
      </c>
      <c r="M50" s="10">
        <v>0.4209</v>
      </c>
      <c r="N50" s="10">
        <v>0.58799999999999997</v>
      </c>
      <c r="Q50" t="s">
        <v>3</v>
      </c>
      <c r="R50">
        <f>C50-$C$6</f>
        <v>1.9899999999999973E-2</v>
      </c>
      <c r="S50">
        <f>D50-$D$6</f>
        <v>9.7399999999999987E-2</v>
      </c>
      <c r="T50">
        <f>E50-$E$6</f>
        <v>5.2499999999999991E-2</v>
      </c>
      <c r="U50">
        <f>F50-$F$6</f>
        <v>0.58879999999999999</v>
      </c>
      <c r="V50">
        <f>G50-$G$6</f>
        <v>0.5111</v>
      </c>
      <c r="W50">
        <f>H50-$H$6</f>
        <v>5.3600000000000037E-2</v>
      </c>
      <c r="X50">
        <f>I50-$I$6</f>
        <v>7.0700000000000041E-2</v>
      </c>
      <c r="Y50">
        <f>J50-$J$6</f>
        <v>0.97519999999999984</v>
      </c>
      <c r="Z50">
        <f>K50-$K$6</f>
        <v>1.8199999999999994E-2</v>
      </c>
      <c r="AA50">
        <f>L50-$L$6</f>
        <v>2.0909</v>
      </c>
      <c r="AB50">
        <f>M50-$M$6</f>
        <v>5.1300000000000012E-2</v>
      </c>
      <c r="AC50">
        <f>N50-$N$6</f>
        <v>0.20049999999999996</v>
      </c>
      <c r="AF50" t="s">
        <v>3</v>
      </c>
      <c r="AG50" t="str">
        <f t="shared" ref="AG50:AG55" si="23">IF(R50-$R$48&lt;0,"0",R50-$R$48)</f>
        <v>0</v>
      </c>
      <c r="AH50">
        <f t="shared" si="18"/>
        <v>1.799999999999996E-2</v>
      </c>
      <c r="AI50" t="str">
        <f t="shared" si="18"/>
        <v>0</v>
      </c>
      <c r="AJ50">
        <f t="shared" si="18"/>
        <v>0.50939999999999996</v>
      </c>
      <c r="AK50">
        <f t="shared" si="21"/>
        <v>0.42129999999999995</v>
      </c>
      <c r="AL50" t="str">
        <f t="shared" si="19"/>
        <v>0</v>
      </c>
      <c r="AM50" t="str">
        <f t="shared" si="19"/>
        <v>0</v>
      </c>
      <c r="AN50">
        <f t="shared" si="19"/>
        <v>0.88539999999999974</v>
      </c>
      <c r="AO50" t="str">
        <f t="shared" si="22"/>
        <v>0</v>
      </c>
      <c r="AP50">
        <f t="shared" si="20"/>
        <v>1.4005000000000001</v>
      </c>
      <c r="AQ50" t="str">
        <f t="shared" si="20"/>
        <v>0</v>
      </c>
      <c r="AR50" t="str">
        <f t="shared" si="20"/>
        <v>0</v>
      </c>
    </row>
    <row r="51" spans="2:53" x14ac:dyDescent="0.3">
      <c r="B51" t="s">
        <v>4</v>
      </c>
      <c r="C51" s="10">
        <v>0.4375</v>
      </c>
      <c r="D51" s="10">
        <v>0.42609999999999998</v>
      </c>
      <c r="E51" s="10">
        <v>1.0133000000000001</v>
      </c>
      <c r="F51" s="10">
        <v>0.39700000000000002</v>
      </c>
      <c r="G51" s="10">
        <v>0.4612</v>
      </c>
      <c r="H51" s="10">
        <v>2.1556000000000002</v>
      </c>
      <c r="I51" s="10">
        <v>1.0098</v>
      </c>
      <c r="J51" s="10">
        <v>0.38829999999999998</v>
      </c>
      <c r="K51" s="10">
        <v>2.4619</v>
      </c>
      <c r="L51" s="10">
        <v>1.9336</v>
      </c>
      <c r="M51" s="10">
        <v>0.38390000000000002</v>
      </c>
      <c r="N51" s="10">
        <v>1.3367</v>
      </c>
      <c r="Q51" t="s">
        <v>4</v>
      </c>
      <c r="R51">
        <f>C51-$C$7</f>
        <v>3.1999999999999973E-2</v>
      </c>
      <c r="S51">
        <f>D51-$D$7</f>
        <v>4.3800000000000006E-2</v>
      </c>
      <c r="T51">
        <f>E51-$E$7</f>
        <v>0.64200000000000013</v>
      </c>
      <c r="U51">
        <f>F51-$F$7</f>
        <v>4.1000000000000036E-2</v>
      </c>
      <c r="V51">
        <f>G51-$G$7</f>
        <v>3.3999999999999975E-2</v>
      </c>
      <c r="W51">
        <f>H51-$H$7</f>
        <v>1.7784000000000002</v>
      </c>
      <c r="X51">
        <f>I51-$I$7</f>
        <v>0.64980000000000004</v>
      </c>
      <c r="Y51">
        <f>J51-$J$7</f>
        <v>4.2800000000000005E-2</v>
      </c>
      <c r="Z51">
        <f>K51-$K$7</f>
        <v>2.0592999999999999</v>
      </c>
      <c r="AA51">
        <f>L51-$L$7</f>
        <v>1.5814999999999999</v>
      </c>
      <c r="AB51">
        <f>M51-$M$7</f>
        <v>4.5800000000000007E-2</v>
      </c>
      <c r="AC51">
        <f>N51-$N$7</f>
        <v>1.0003</v>
      </c>
      <c r="AF51" t="s">
        <v>4</v>
      </c>
      <c r="AG51" t="str">
        <f t="shared" si="23"/>
        <v>0</v>
      </c>
      <c r="AH51" t="str">
        <f t="shared" si="18"/>
        <v>0</v>
      </c>
      <c r="AI51">
        <f t="shared" si="18"/>
        <v>0.5626000000000001</v>
      </c>
      <c r="AJ51" t="str">
        <f t="shared" si="18"/>
        <v>0</v>
      </c>
      <c r="AK51" t="str">
        <f t="shared" si="21"/>
        <v>0</v>
      </c>
      <c r="AL51">
        <f t="shared" si="19"/>
        <v>1.6886000000000001</v>
      </c>
      <c r="AM51">
        <f t="shared" si="19"/>
        <v>0.56000000000000005</v>
      </c>
      <c r="AN51" t="str">
        <f t="shared" si="19"/>
        <v>0</v>
      </c>
      <c r="AO51">
        <f t="shared" si="22"/>
        <v>1.3689</v>
      </c>
      <c r="AP51">
        <f t="shared" si="20"/>
        <v>0.8911</v>
      </c>
      <c r="AQ51" t="str">
        <f t="shared" si="20"/>
        <v>0</v>
      </c>
      <c r="AR51">
        <f t="shared" si="20"/>
        <v>0.30990000000000006</v>
      </c>
    </row>
    <row r="52" spans="2:53" x14ac:dyDescent="0.3">
      <c r="B52" t="s">
        <v>5</v>
      </c>
      <c r="C52" s="10">
        <v>0.66339999999999999</v>
      </c>
      <c r="D52" s="10">
        <v>2.2585999999999999</v>
      </c>
      <c r="E52" s="10">
        <v>2.5194000000000001</v>
      </c>
      <c r="F52" s="10">
        <v>0.76800000000000002</v>
      </c>
      <c r="G52" s="10">
        <v>1.0658000000000001</v>
      </c>
      <c r="H52" s="10">
        <v>0.41599999999999998</v>
      </c>
      <c r="I52" s="10">
        <v>0.43340000000000001</v>
      </c>
      <c r="J52" s="10">
        <v>0.41189999999999999</v>
      </c>
      <c r="K52" s="10">
        <v>0.42049999999999998</v>
      </c>
      <c r="L52" s="10">
        <v>1.9384999999999999</v>
      </c>
      <c r="M52" s="10">
        <v>0.42809999999999998</v>
      </c>
      <c r="N52" s="10">
        <v>0.48709999999999998</v>
      </c>
      <c r="Q52" t="s">
        <v>5</v>
      </c>
      <c r="R52">
        <f>C52-$C$8</f>
        <v>0.26739999999999997</v>
      </c>
      <c r="S52">
        <f>D52-$D$8</f>
        <v>1.8655999999999999</v>
      </c>
      <c r="T52">
        <f>E52-$E$8</f>
        <v>2.1432000000000002</v>
      </c>
      <c r="U52">
        <f>F52-$F$8</f>
        <v>0.35960000000000003</v>
      </c>
      <c r="V52">
        <f>G52-$G$8</f>
        <v>0.6734</v>
      </c>
      <c r="W52">
        <f>H52-$H$8</f>
        <v>4.8299999999999954E-2</v>
      </c>
      <c r="X52">
        <f>I52-$I$8</f>
        <v>5.4200000000000026E-2</v>
      </c>
      <c r="Y52">
        <f>J52-$J$8</f>
        <v>3.7399999999999989E-2</v>
      </c>
      <c r="Z52">
        <f>K52-$K$8</f>
        <v>2.4399999999999977E-2</v>
      </c>
      <c r="AA52">
        <f>L52-$L$8</f>
        <v>1.5717999999999999</v>
      </c>
      <c r="AB52">
        <f>M52-$M$8</f>
        <v>5.3099999999999981E-2</v>
      </c>
      <c r="AC52">
        <f>N52-$N$8</f>
        <v>0.12839999999999996</v>
      </c>
      <c r="AF52" t="s">
        <v>5</v>
      </c>
      <c r="AG52">
        <f t="shared" si="23"/>
        <v>0.18799999999999994</v>
      </c>
      <c r="AH52">
        <f t="shared" si="18"/>
        <v>1.7862</v>
      </c>
      <c r="AI52">
        <f t="shared" si="18"/>
        <v>2.0638000000000001</v>
      </c>
      <c r="AJ52">
        <f t="shared" si="18"/>
        <v>0.2802</v>
      </c>
      <c r="AK52">
        <f t="shared" si="21"/>
        <v>0.5835999999999999</v>
      </c>
      <c r="AL52" t="str">
        <f t="shared" si="19"/>
        <v>0</v>
      </c>
      <c r="AM52" t="str">
        <f t="shared" si="19"/>
        <v>0</v>
      </c>
      <c r="AN52" t="str">
        <f t="shared" si="19"/>
        <v>0</v>
      </c>
      <c r="AO52" t="str">
        <f t="shared" si="22"/>
        <v>0</v>
      </c>
      <c r="AP52">
        <f t="shared" si="20"/>
        <v>0.88139999999999996</v>
      </c>
      <c r="AQ52" t="str">
        <f t="shared" si="20"/>
        <v>0</v>
      </c>
      <c r="AR52" t="str">
        <f t="shared" si="20"/>
        <v>0</v>
      </c>
    </row>
    <row r="53" spans="2:53" x14ac:dyDescent="0.3">
      <c r="B53" t="s">
        <v>6</v>
      </c>
      <c r="C53" s="10">
        <v>2.3184</v>
      </c>
      <c r="D53" s="10">
        <v>0.83540000000000003</v>
      </c>
      <c r="E53" s="10">
        <v>0.49159999999999998</v>
      </c>
      <c r="F53" s="10">
        <v>0.40529999999999999</v>
      </c>
      <c r="G53" s="10">
        <v>0.42530000000000001</v>
      </c>
      <c r="H53" s="10">
        <v>0.42120000000000002</v>
      </c>
      <c r="I53" s="10">
        <v>0.40849999999999997</v>
      </c>
      <c r="J53" s="10">
        <v>0.3967</v>
      </c>
      <c r="K53" s="10">
        <v>0.43180000000000002</v>
      </c>
      <c r="L53" s="10">
        <v>2.6385999999999998</v>
      </c>
      <c r="M53" s="10">
        <v>0.4007</v>
      </c>
      <c r="N53" s="10">
        <v>1.8829</v>
      </c>
      <c r="Q53" t="s">
        <v>6</v>
      </c>
      <c r="R53">
        <f>C53-$C$9</f>
        <v>1.9347000000000001</v>
      </c>
      <c r="S53">
        <f>D53-$D$9</f>
        <v>0.46120000000000005</v>
      </c>
      <c r="T53">
        <f>E53-$E$9</f>
        <v>0.12689999999999996</v>
      </c>
      <c r="U53">
        <f>F53-$F$9</f>
        <v>5.1900000000000002E-2</v>
      </c>
      <c r="V53">
        <f>G53-$G$9</f>
        <v>4.2700000000000016E-2</v>
      </c>
      <c r="W53">
        <f>H53-$H$9</f>
        <v>6.7000000000000004E-2</v>
      </c>
      <c r="X53">
        <f>I53-$I$9</f>
        <v>4.1499999999999981E-2</v>
      </c>
      <c r="Y53">
        <f>J53-$J$9</f>
        <v>4.5700000000000018E-2</v>
      </c>
      <c r="Z53">
        <f>K53-$K$9</f>
        <v>5.3400000000000003E-2</v>
      </c>
      <c r="AA53">
        <f>L53-$L$9</f>
        <v>2.2973999999999997</v>
      </c>
      <c r="AB53">
        <f>M53-$M$9</f>
        <v>5.3599999999999981E-2</v>
      </c>
      <c r="AC53">
        <f>N53-$N$9</f>
        <v>1.5548</v>
      </c>
      <c r="AF53" t="s">
        <v>6</v>
      </c>
      <c r="AG53">
        <f t="shared" si="23"/>
        <v>1.8553000000000002</v>
      </c>
      <c r="AH53">
        <f t="shared" si="18"/>
        <v>0.38180000000000003</v>
      </c>
      <c r="AI53">
        <f t="shared" si="18"/>
        <v>4.7499999999999931E-2</v>
      </c>
      <c r="AJ53" t="str">
        <f t="shared" si="18"/>
        <v>0</v>
      </c>
      <c r="AK53" t="str">
        <f t="shared" si="21"/>
        <v>0</v>
      </c>
      <c r="AL53" t="str">
        <f t="shared" si="19"/>
        <v>0</v>
      </c>
      <c r="AM53" t="str">
        <f t="shared" si="19"/>
        <v>0</v>
      </c>
      <c r="AN53" t="str">
        <f t="shared" si="19"/>
        <v>0</v>
      </c>
      <c r="AO53" t="str">
        <f t="shared" si="22"/>
        <v>0</v>
      </c>
      <c r="AP53">
        <f t="shared" si="20"/>
        <v>1.6069999999999998</v>
      </c>
      <c r="AQ53" t="str">
        <f t="shared" si="20"/>
        <v>0</v>
      </c>
      <c r="AR53">
        <f t="shared" si="20"/>
        <v>0.86440000000000006</v>
      </c>
    </row>
    <row r="54" spans="2:53" x14ac:dyDescent="0.3">
      <c r="B54" t="s">
        <v>7</v>
      </c>
      <c r="C54" s="10">
        <v>2.4592000000000001</v>
      </c>
      <c r="D54" s="10">
        <v>0.4123</v>
      </c>
      <c r="E54" s="10">
        <v>0.4219</v>
      </c>
      <c r="F54" s="10">
        <v>0.45490000000000003</v>
      </c>
      <c r="G54" s="10">
        <v>2.4344999999999999</v>
      </c>
      <c r="H54" s="10">
        <v>1.2648999999999999</v>
      </c>
      <c r="I54" s="10">
        <v>0.42009999999999997</v>
      </c>
      <c r="J54" s="10">
        <v>0.43269999999999997</v>
      </c>
      <c r="K54" s="10">
        <v>0.4173</v>
      </c>
      <c r="L54" s="10">
        <v>1.3259000000000001</v>
      </c>
      <c r="M54" s="10">
        <v>0.40770000000000001</v>
      </c>
      <c r="N54" s="10">
        <v>0.49409999999999998</v>
      </c>
      <c r="Q54" t="s">
        <v>7</v>
      </c>
      <c r="R54">
        <f>C54-$C$10</f>
        <v>2.0906000000000002</v>
      </c>
      <c r="S54">
        <f>D54-$D$10</f>
        <v>4.2600000000000027E-2</v>
      </c>
      <c r="T54">
        <f>E54-$E$10</f>
        <v>2.4000000000000021E-2</v>
      </c>
      <c r="U54">
        <f>F54-$F$10</f>
        <v>5.1200000000000023E-2</v>
      </c>
      <c r="V54">
        <f>G54-$G$10</f>
        <v>2.0583999999999998</v>
      </c>
      <c r="W54">
        <f>H54-$H$10</f>
        <v>0.90069999999999983</v>
      </c>
      <c r="X54">
        <f>I54-$I$10</f>
        <v>1.6699999999999993E-2</v>
      </c>
      <c r="Y54">
        <f>J54-$J$10</f>
        <v>6.2799999999999967E-2</v>
      </c>
      <c r="Z54">
        <f>K54-$K$10</f>
        <v>4.660000000000003E-2</v>
      </c>
      <c r="AA54">
        <f>L54-$L$10</f>
        <v>0.96880000000000011</v>
      </c>
      <c r="AB54">
        <f>M54-$M$10</f>
        <v>3.2700000000000007E-2</v>
      </c>
      <c r="AC54">
        <f>N54-$N$10</f>
        <v>0.12079999999999996</v>
      </c>
      <c r="AF54" t="s">
        <v>7</v>
      </c>
      <c r="AG54">
        <f t="shared" si="23"/>
        <v>2.0112000000000001</v>
      </c>
      <c r="AH54" t="str">
        <f t="shared" si="18"/>
        <v>0</v>
      </c>
      <c r="AI54" t="str">
        <f t="shared" si="18"/>
        <v>0</v>
      </c>
      <c r="AJ54" t="str">
        <f t="shared" si="18"/>
        <v>0</v>
      </c>
      <c r="AK54">
        <f t="shared" si="21"/>
        <v>1.9685999999999997</v>
      </c>
      <c r="AL54">
        <f t="shared" si="19"/>
        <v>0.81089999999999973</v>
      </c>
      <c r="AM54" t="str">
        <f t="shared" si="19"/>
        <v>0</v>
      </c>
      <c r="AN54" t="str">
        <f t="shared" si="19"/>
        <v>0</v>
      </c>
      <c r="AO54" t="str">
        <f t="shared" si="22"/>
        <v>0</v>
      </c>
      <c r="AP54">
        <f t="shared" si="20"/>
        <v>0.2784000000000002</v>
      </c>
      <c r="AQ54" t="str">
        <f t="shared" si="20"/>
        <v>0</v>
      </c>
      <c r="AR54" t="str">
        <f t="shared" si="20"/>
        <v>0</v>
      </c>
    </row>
    <row r="55" spans="2:53" x14ac:dyDescent="0.3">
      <c r="B55" t="s">
        <v>8</v>
      </c>
      <c r="C55" s="10">
        <v>1.8328</v>
      </c>
      <c r="D55" s="10">
        <v>0.40210000000000001</v>
      </c>
      <c r="E55" s="10">
        <v>0.4</v>
      </c>
      <c r="F55" s="10">
        <v>0.77690000000000003</v>
      </c>
      <c r="G55" s="10">
        <v>1.7297</v>
      </c>
      <c r="H55" s="10">
        <v>1.7121</v>
      </c>
      <c r="I55" s="10">
        <v>0.39839999999999998</v>
      </c>
      <c r="J55" s="10">
        <v>0.43140000000000001</v>
      </c>
      <c r="K55" s="10">
        <v>0.82599999999999996</v>
      </c>
      <c r="L55" s="10">
        <v>0.77229999999999999</v>
      </c>
      <c r="M55" s="10">
        <v>0.40579999999999999</v>
      </c>
      <c r="N55" s="10">
        <v>0.41720000000000002</v>
      </c>
      <c r="Q55" t="s">
        <v>8</v>
      </c>
      <c r="R55">
        <f>C55-$C$11</f>
        <v>1.4844999999999999</v>
      </c>
      <c r="S55">
        <f>D55-$D$11</f>
        <v>4.2399999999999993E-2</v>
      </c>
      <c r="T55">
        <f>E55-$E$11</f>
        <v>5.2600000000000036E-2</v>
      </c>
      <c r="U55">
        <f>F55-$F$11</f>
        <v>0.39080000000000004</v>
      </c>
      <c r="V55">
        <f>G55-$G$11</f>
        <v>1.3754</v>
      </c>
      <c r="W55">
        <f>H55-$H$11</f>
        <v>1.3448</v>
      </c>
      <c r="X55">
        <f>I55-$I$11</f>
        <v>3.9199999999999957E-2</v>
      </c>
      <c r="Y55">
        <f>J55-$J$11</f>
        <v>5.8900000000000008E-2</v>
      </c>
      <c r="Z55">
        <f>K55-$K$11</f>
        <v>0.45329999999999998</v>
      </c>
      <c r="AA55">
        <f>L55-$L$11</f>
        <v>0.40329999999999999</v>
      </c>
      <c r="AB55">
        <f>M55-$M$11</f>
        <v>6.2199999999999978E-2</v>
      </c>
      <c r="AC55">
        <f>N55-$N$11</f>
        <v>7.8100000000000003E-2</v>
      </c>
      <c r="AF55" t="s">
        <v>8</v>
      </c>
      <c r="AG55">
        <f t="shared" si="23"/>
        <v>1.4051</v>
      </c>
      <c r="AH55" t="str">
        <f t="shared" si="18"/>
        <v>0</v>
      </c>
      <c r="AI55" t="str">
        <f t="shared" si="18"/>
        <v>0</v>
      </c>
      <c r="AJ55">
        <f t="shared" si="18"/>
        <v>0.31140000000000001</v>
      </c>
      <c r="AK55">
        <f t="shared" si="21"/>
        <v>1.2855999999999999</v>
      </c>
      <c r="AL55">
        <f t="shared" si="19"/>
        <v>1.2549999999999999</v>
      </c>
      <c r="AM55" t="str">
        <f t="shared" si="19"/>
        <v>0</v>
      </c>
      <c r="AN55" t="str">
        <f t="shared" si="19"/>
        <v>0</v>
      </c>
      <c r="AO55" t="str">
        <f t="shared" si="22"/>
        <v>0</v>
      </c>
      <c r="AP55" t="str">
        <f t="shared" si="20"/>
        <v>0</v>
      </c>
      <c r="AQ55" t="str">
        <f t="shared" si="20"/>
        <v>0</v>
      </c>
      <c r="AR55" t="str">
        <f t="shared" si="20"/>
        <v>0</v>
      </c>
    </row>
    <row r="56" spans="2:53" ht="15" thickBot="1" x14ac:dyDescent="0.35"/>
    <row r="57" spans="2:53" x14ac:dyDescent="0.3">
      <c r="B57">
        <v>120</v>
      </c>
      <c r="Q57">
        <v>120</v>
      </c>
      <c r="AF57">
        <v>120</v>
      </c>
      <c r="AV57" t="s">
        <v>10</v>
      </c>
      <c r="AW57" t="s">
        <v>11</v>
      </c>
      <c r="AX57" t="s">
        <v>12</v>
      </c>
      <c r="AY57" s="4" t="s">
        <v>13</v>
      </c>
      <c r="AZ57" s="5" t="s">
        <v>14</v>
      </c>
    </row>
    <row r="58" spans="2:53" ht="15" thickBot="1" x14ac:dyDescent="0.35">
      <c r="B58" t="s">
        <v>0</v>
      </c>
      <c r="C58" s="1">
        <v>1</v>
      </c>
      <c r="D58" s="1">
        <v>2</v>
      </c>
      <c r="E58" s="1">
        <v>3</v>
      </c>
      <c r="F58" s="1">
        <v>4</v>
      </c>
      <c r="G58" s="1">
        <v>5</v>
      </c>
      <c r="H58" s="1">
        <v>6</v>
      </c>
      <c r="I58" s="1">
        <v>7</v>
      </c>
      <c r="J58" s="1">
        <v>8</v>
      </c>
      <c r="K58" s="1">
        <v>9</v>
      </c>
      <c r="L58" s="1">
        <v>10</v>
      </c>
      <c r="M58" s="1">
        <v>11</v>
      </c>
      <c r="N58" s="1">
        <v>12</v>
      </c>
      <c r="Q58" t="s">
        <v>0</v>
      </c>
      <c r="R58">
        <v>1</v>
      </c>
      <c r="S58">
        <v>2</v>
      </c>
      <c r="T58">
        <v>3</v>
      </c>
      <c r="U58">
        <v>4</v>
      </c>
      <c r="V58">
        <v>5</v>
      </c>
      <c r="W58">
        <v>6</v>
      </c>
      <c r="X58">
        <v>7</v>
      </c>
      <c r="Y58">
        <v>8</v>
      </c>
      <c r="Z58">
        <v>9</v>
      </c>
      <c r="AA58">
        <v>10</v>
      </c>
      <c r="AB58">
        <v>11</v>
      </c>
      <c r="AC58">
        <v>12</v>
      </c>
      <c r="AF58" t="s">
        <v>0</v>
      </c>
      <c r="AG58">
        <v>1</v>
      </c>
      <c r="AH58">
        <v>2</v>
      </c>
      <c r="AI58">
        <v>3</v>
      </c>
      <c r="AJ58">
        <v>4</v>
      </c>
      <c r="AK58">
        <v>5</v>
      </c>
      <c r="AL58">
        <v>6</v>
      </c>
      <c r="AM58">
        <v>7</v>
      </c>
      <c r="AN58">
        <v>8</v>
      </c>
      <c r="AO58">
        <v>9</v>
      </c>
      <c r="AP58">
        <v>10</v>
      </c>
      <c r="AQ58">
        <v>11</v>
      </c>
      <c r="AR58">
        <v>12</v>
      </c>
      <c r="AV58">
        <f>SUM(AG59:AJ66)/31</f>
        <v>0.5297225806451612</v>
      </c>
      <c r="AW58">
        <f>SUM(AK59:AN66)/31</f>
        <v>0.45018064516129036</v>
      </c>
      <c r="AX58">
        <f>SUM(AO59:AR66)/31</f>
        <v>0.46420645161290319</v>
      </c>
      <c r="AY58" s="6">
        <f>AVERAGE(AV58:AX58)</f>
        <v>0.48136989247311823</v>
      </c>
      <c r="AZ58" s="7">
        <f>STDEV(AV58:AX58)</f>
        <v>4.2457833808987974E-2</v>
      </c>
      <c r="BA58">
        <f>AZ58*100/AY58</f>
        <v>8.8202096709567268</v>
      </c>
    </row>
    <row r="59" spans="2:53" x14ac:dyDescent="0.3">
      <c r="B59" t="s">
        <v>1</v>
      </c>
      <c r="C59" s="10">
        <v>0.44330000000000003</v>
      </c>
      <c r="D59" s="10">
        <v>0.4304</v>
      </c>
      <c r="E59" s="10">
        <v>0.85770000000000002</v>
      </c>
      <c r="F59" s="10">
        <v>2.6758999999999999</v>
      </c>
      <c r="G59" s="10">
        <v>0.44600000000000001</v>
      </c>
      <c r="H59" s="10">
        <v>0.43309999999999998</v>
      </c>
      <c r="I59" s="10">
        <v>0.44140000000000001</v>
      </c>
      <c r="J59" s="10">
        <v>0.41670000000000001</v>
      </c>
      <c r="K59" s="10">
        <v>1.161</v>
      </c>
      <c r="L59" s="10">
        <v>2.7465000000000002</v>
      </c>
      <c r="M59" s="10">
        <v>0.42959999999999998</v>
      </c>
      <c r="N59" s="10">
        <v>0.40679999999999999</v>
      </c>
      <c r="Q59" t="s">
        <v>1</v>
      </c>
      <c r="R59">
        <f>C59-$C$4</f>
        <v>8.8900000000000035E-2</v>
      </c>
      <c r="S59">
        <f>D59-$D$4</f>
        <v>7.1500000000000008E-2</v>
      </c>
      <c r="T59">
        <f>E59-$E$4</f>
        <v>0.50880000000000003</v>
      </c>
      <c r="U59">
        <f>F59-$F$4</f>
        <v>2.3161</v>
      </c>
      <c r="V59">
        <f>G59-$G$4</f>
        <v>8.6900000000000033E-2</v>
      </c>
      <c r="W59">
        <f>H59-$H$4</f>
        <v>6.9699999999999984E-2</v>
      </c>
      <c r="X59">
        <f>I59-$I$4</f>
        <v>7.4500000000000011E-2</v>
      </c>
      <c r="Y59">
        <f>J59-$J$4</f>
        <v>6.4599999999999991E-2</v>
      </c>
      <c r="Z59">
        <f>K59-$K$4</f>
        <v>0.80220000000000002</v>
      </c>
      <c r="AA59">
        <f>L59-$L$4</f>
        <v>2.3855000000000004</v>
      </c>
      <c r="AB59">
        <f>M59-$M$4</f>
        <v>7.8999999999999959E-2</v>
      </c>
      <c r="AC59">
        <f>N59-$N$4</f>
        <v>7.6100000000000001E-2</v>
      </c>
      <c r="AF59" t="s">
        <v>1</v>
      </c>
      <c r="AG59">
        <f>IF(R59-$R$59&lt;0,"0",R59-$R$59)</f>
        <v>0</v>
      </c>
      <c r="AH59" t="str">
        <f t="shared" ref="AH59:AJ59" si="24">IF(S59-$R$59&lt;0,"0",S59-$R$59)</f>
        <v>0</v>
      </c>
      <c r="AI59">
        <f t="shared" si="24"/>
        <v>0.4199</v>
      </c>
      <c r="AJ59">
        <f t="shared" si="24"/>
        <v>2.2271999999999998</v>
      </c>
      <c r="AK59">
        <f>IF(V59-$V$59&lt;0,"0",V59-$V$59)</f>
        <v>0</v>
      </c>
      <c r="AL59" t="str">
        <f t="shared" ref="AL59:AN59" si="25">IF(W59-$V$59&lt;0,"0",W59-$V$59)</f>
        <v>0</v>
      </c>
      <c r="AM59" t="str">
        <f t="shared" si="25"/>
        <v>0</v>
      </c>
      <c r="AN59" t="str">
        <f t="shared" si="25"/>
        <v>0</v>
      </c>
      <c r="AO59">
        <f>IF(Z59-$Z$59&lt;0,"0",Z59-$Z$59)</f>
        <v>0</v>
      </c>
      <c r="AP59">
        <f t="shared" ref="AP59:AR59" si="26">IF(AA59-$Z$59&lt;0,"0",AA59-$Z$59)</f>
        <v>1.5833000000000004</v>
      </c>
      <c r="AQ59" t="str">
        <f t="shared" si="26"/>
        <v>0</v>
      </c>
      <c r="AR59" t="str">
        <f t="shared" si="26"/>
        <v>0</v>
      </c>
    </row>
    <row r="60" spans="2:53" x14ac:dyDescent="0.3">
      <c r="B60" t="s">
        <v>2</v>
      </c>
      <c r="C60" s="10">
        <v>0.4415</v>
      </c>
      <c r="D60" s="10">
        <v>0.55569999999999997</v>
      </c>
      <c r="E60" s="10">
        <v>0.38979999999999998</v>
      </c>
      <c r="F60" s="10">
        <v>0.39900000000000002</v>
      </c>
      <c r="G60" s="10">
        <v>0.41599999999999998</v>
      </c>
      <c r="H60" s="10">
        <v>0.55610000000000004</v>
      </c>
      <c r="I60" s="10">
        <v>0.41310000000000002</v>
      </c>
      <c r="J60" s="10">
        <v>2.9601999999999999</v>
      </c>
      <c r="K60" s="10">
        <v>0.41899999999999998</v>
      </c>
      <c r="L60" s="10">
        <v>2.5327000000000002</v>
      </c>
      <c r="M60" s="10">
        <v>0.38719999999999999</v>
      </c>
      <c r="N60" s="10">
        <v>2.8788</v>
      </c>
      <c r="Q60" t="s">
        <v>2</v>
      </c>
      <c r="R60">
        <f>C60-$C$5</f>
        <v>5.980000000000002E-2</v>
      </c>
      <c r="S60">
        <f>D60-$D$5</f>
        <v>5.8399999999999952E-2</v>
      </c>
      <c r="T60">
        <f>E60-$E$5</f>
        <v>3.7099999999999966E-2</v>
      </c>
      <c r="U60">
        <f>F60-$F$5</f>
        <v>4.3700000000000017E-2</v>
      </c>
      <c r="V60">
        <f>G60-$G$5</f>
        <v>4.5199999999999962E-2</v>
      </c>
      <c r="W60">
        <f>H60-$H$5</f>
        <v>8.550000000000002E-2</v>
      </c>
      <c r="X60">
        <f>I60-$I$5</f>
        <v>5.4500000000000048E-2</v>
      </c>
      <c r="Y60">
        <f>J60-$J$5</f>
        <v>2.6223000000000001</v>
      </c>
      <c r="Z60">
        <f>K60-$K$5</f>
        <v>4.6899999999999997E-2</v>
      </c>
      <c r="AA60">
        <f>L60-$L$5</f>
        <v>2.0590999999999999</v>
      </c>
      <c r="AB60">
        <f>M60-$M$5</f>
        <v>4.5099999999999973E-2</v>
      </c>
      <c r="AC60">
        <f>N60-$N$5</f>
        <v>2.5338000000000003</v>
      </c>
      <c r="AF60" t="s">
        <v>2</v>
      </c>
      <c r="AG60" t="str">
        <f t="shared" ref="AG60:AG66" si="27">IF(R60-$R$59&lt;0,"0",R60-$R$59)</f>
        <v>0</v>
      </c>
      <c r="AH60" t="str">
        <f t="shared" ref="AH60:AH66" si="28">IF(S60-$R$59&lt;0,"0",S60-$R$59)</f>
        <v>0</v>
      </c>
      <c r="AI60" t="str">
        <f t="shared" ref="AI60:AI66" si="29">IF(T60-$R$59&lt;0,"0",T60-$R$59)</f>
        <v>0</v>
      </c>
      <c r="AJ60" t="str">
        <f t="shared" ref="AJ60:AJ66" si="30">IF(U60-$R$59&lt;0,"0",U60-$R$59)</f>
        <v>0</v>
      </c>
      <c r="AK60" t="str">
        <f t="shared" ref="AK60:AK66" si="31">IF(V60-$V$59&lt;0,"0",V60-$V$59)</f>
        <v>0</v>
      </c>
      <c r="AL60" t="str">
        <f t="shared" ref="AL60:AL66" si="32">IF(W60-$V$59&lt;0,"0",W60-$V$59)</f>
        <v>0</v>
      </c>
      <c r="AM60" t="str">
        <f t="shared" ref="AM60:AM66" si="33">IF(X60-$V$59&lt;0,"0",X60-$V$59)</f>
        <v>0</v>
      </c>
      <c r="AN60">
        <f t="shared" ref="AN60:AN66" si="34">IF(Y60-$V$59&lt;0,"0",Y60-$V$59)</f>
        <v>2.5354000000000001</v>
      </c>
      <c r="AO60" t="str">
        <f t="shared" ref="AO60:AO66" si="35">IF(Z60-$Z$59&lt;0,"0",Z60-$Z$59)</f>
        <v>0</v>
      </c>
      <c r="AP60">
        <f t="shared" ref="AP60:AP66" si="36">IF(AA60-$Z$59&lt;0,"0",AA60-$Z$59)</f>
        <v>1.2568999999999999</v>
      </c>
      <c r="AQ60" t="str">
        <f t="shared" ref="AQ60:AQ66" si="37">IF(AB60-$Z$59&lt;0,"0",AB60-$Z$59)</f>
        <v>0</v>
      </c>
      <c r="AR60">
        <f t="shared" ref="AR60:AR66" si="38">IF(AC60-$Z$59&lt;0,"0",AC60-$Z$59)</f>
        <v>1.7316000000000003</v>
      </c>
    </row>
    <row r="61" spans="2:53" x14ac:dyDescent="0.3">
      <c r="B61" t="s">
        <v>3</v>
      </c>
      <c r="C61" s="10">
        <v>0.43049999999999999</v>
      </c>
      <c r="D61" s="10">
        <v>0.48770000000000002</v>
      </c>
      <c r="E61" s="10">
        <v>0.44519999999999998</v>
      </c>
      <c r="F61" s="10">
        <v>1.1984999999999999</v>
      </c>
      <c r="G61" s="10">
        <v>1.0170999999999999</v>
      </c>
      <c r="H61" s="10">
        <v>0.41610000000000003</v>
      </c>
      <c r="I61" s="10">
        <v>0.44009999999999999</v>
      </c>
      <c r="J61" s="10">
        <v>1.8576999999999999</v>
      </c>
      <c r="K61" s="10">
        <v>0.40610000000000002</v>
      </c>
      <c r="L61" s="10">
        <v>2.9308999999999998</v>
      </c>
      <c r="M61" s="10">
        <v>0.42370000000000002</v>
      </c>
      <c r="N61" s="10">
        <v>0.56669999999999998</v>
      </c>
      <c r="Q61" t="s">
        <v>3</v>
      </c>
      <c r="R61">
        <f>C61-$C$6</f>
        <v>1.2199999999999989E-2</v>
      </c>
      <c r="S61">
        <f>D61-$D$6</f>
        <v>0.11180000000000001</v>
      </c>
      <c r="T61">
        <f>E61-$E$6</f>
        <v>6.3699999999999979E-2</v>
      </c>
      <c r="U61">
        <f>F61-$F$6</f>
        <v>0.80559999999999987</v>
      </c>
      <c r="V61">
        <f>G61-$G$6</f>
        <v>0.57569999999999988</v>
      </c>
      <c r="W61">
        <f>H61-$H$6</f>
        <v>5.8100000000000041E-2</v>
      </c>
      <c r="X61">
        <f>I61-$I$6</f>
        <v>6.8000000000000005E-2</v>
      </c>
      <c r="Y61">
        <f>J61-$J$6</f>
        <v>1.4891999999999999</v>
      </c>
      <c r="Z61">
        <f>K61-$K$6</f>
        <v>2.140000000000003E-2</v>
      </c>
      <c r="AA61">
        <f>L61-$L$6</f>
        <v>2.5669</v>
      </c>
      <c r="AB61">
        <f>M61-$M$6</f>
        <v>5.4100000000000037E-2</v>
      </c>
      <c r="AC61">
        <f>N61-$N$6</f>
        <v>0.17919999999999997</v>
      </c>
      <c r="AF61" t="s">
        <v>3</v>
      </c>
      <c r="AG61" t="str">
        <f t="shared" si="27"/>
        <v>0</v>
      </c>
      <c r="AH61">
        <f t="shared" si="28"/>
        <v>2.2899999999999976E-2</v>
      </c>
      <c r="AI61" t="str">
        <f t="shared" si="29"/>
        <v>0</v>
      </c>
      <c r="AJ61">
        <f t="shared" si="30"/>
        <v>0.71669999999999989</v>
      </c>
      <c r="AK61">
        <f t="shared" si="31"/>
        <v>0.48879999999999985</v>
      </c>
      <c r="AL61" t="str">
        <f t="shared" si="32"/>
        <v>0</v>
      </c>
      <c r="AM61" t="str">
        <f t="shared" si="33"/>
        <v>0</v>
      </c>
      <c r="AN61">
        <f t="shared" si="34"/>
        <v>1.4022999999999999</v>
      </c>
      <c r="AO61" t="str">
        <f t="shared" si="35"/>
        <v>0</v>
      </c>
      <c r="AP61">
        <f t="shared" si="36"/>
        <v>1.7646999999999999</v>
      </c>
      <c r="AQ61" t="str">
        <f t="shared" si="37"/>
        <v>0</v>
      </c>
      <c r="AR61" t="str">
        <f t="shared" si="38"/>
        <v>0</v>
      </c>
    </row>
    <row r="62" spans="2:53" x14ac:dyDescent="0.3">
      <c r="B62" t="s">
        <v>4</v>
      </c>
      <c r="C62" s="10">
        <v>0.42859999999999998</v>
      </c>
      <c r="D62" s="10">
        <v>0.42349999999999999</v>
      </c>
      <c r="E62" s="10">
        <v>1.0229999999999999</v>
      </c>
      <c r="F62" s="10">
        <v>0.40379999999999999</v>
      </c>
      <c r="G62" s="10">
        <v>0.45929999999999999</v>
      </c>
      <c r="H62" s="10">
        <v>2.2042000000000002</v>
      </c>
      <c r="I62" s="10">
        <v>1.1226</v>
      </c>
      <c r="J62" s="10">
        <v>0.39529999999999998</v>
      </c>
      <c r="K62" s="10">
        <v>2.9817999999999998</v>
      </c>
      <c r="L62" s="10">
        <v>1.9505999999999999</v>
      </c>
      <c r="M62" s="10">
        <v>0.3861</v>
      </c>
      <c r="N62" s="10">
        <v>2.0144000000000002</v>
      </c>
      <c r="Q62" t="s">
        <v>4</v>
      </c>
      <c r="R62">
        <f>C62-$C$7</f>
        <v>2.3099999999999954E-2</v>
      </c>
      <c r="S62">
        <f>D62-$D$7</f>
        <v>4.1200000000000014E-2</v>
      </c>
      <c r="T62">
        <f>E62-$E$7</f>
        <v>0.65169999999999995</v>
      </c>
      <c r="U62">
        <f>F62-$F$7</f>
        <v>4.7800000000000009E-2</v>
      </c>
      <c r="V62">
        <f>G62-$G$7</f>
        <v>3.2099999999999962E-2</v>
      </c>
      <c r="W62">
        <f>H62-$H$7</f>
        <v>1.8270000000000002</v>
      </c>
      <c r="X62">
        <f>I62-$I$7</f>
        <v>0.76260000000000006</v>
      </c>
      <c r="Y62">
        <f>J62-$J$7</f>
        <v>4.9800000000000011E-2</v>
      </c>
      <c r="Z62">
        <f>K62-$K$7</f>
        <v>2.5791999999999997</v>
      </c>
      <c r="AA62">
        <f>L62-$L$7</f>
        <v>1.5984999999999998</v>
      </c>
      <c r="AB62">
        <f>M62-$M$7</f>
        <v>4.7999999999999987E-2</v>
      </c>
      <c r="AC62">
        <f>N62-$N$7</f>
        <v>1.6780000000000002</v>
      </c>
      <c r="AF62" t="s">
        <v>4</v>
      </c>
      <c r="AG62" t="str">
        <f t="shared" si="27"/>
        <v>0</v>
      </c>
      <c r="AH62" t="str">
        <f t="shared" si="28"/>
        <v>0</v>
      </c>
      <c r="AI62">
        <f t="shared" si="29"/>
        <v>0.56279999999999997</v>
      </c>
      <c r="AJ62" t="str">
        <f t="shared" si="30"/>
        <v>0</v>
      </c>
      <c r="AK62" t="str">
        <f t="shared" si="31"/>
        <v>0</v>
      </c>
      <c r="AL62">
        <f t="shared" si="32"/>
        <v>1.7401000000000002</v>
      </c>
      <c r="AM62">
        <f t="shared" si="33"/>
        <v>0.67569999999999997</v>
      </c>
      <c r="AN62" t="str">
        <f t="shared" si="34"/>
        <v>0</v>
      </c>
      <c r="AO62">
        <f t="shared" si="35"/>
        <v>1.7769999999999997</v>
      </c>
      <c r="AP62">
        <f t="shared" si="36"/>
        <v>0.79629999999999979</v>
      </c>
      <c r="AQ62" t="str">
        <f t="shared" si="37"/>
        <v>0</v>
      </c>
      <c r="AR62">
        <f t="shared" si="38"/>
        <v>0.87580000000000013</v>
      </c>
    </row>
    <row r="63" spans="2:53" x14ac:dyDescent="0.3">
      <c r="B63" t="s">
        <v>5</v>
      </c>
      <c r="C63" s="10">
        <v>0.66020000000000001</v>
      </c>
      <c r="D63" s="10">
        <v>2.5914000000000001</v>
      </c>
      <c r="E63" s="10">
        <v>2.9093</v>
      </c>
      <c r="F63" s="10">
        <v>0.79679999999999995</v>
      </c>
      <c r="G63" s="10">
        <v>1.1758999999999999</v>
      </c>
      <c r="H63" s="10">
        <v>0.4199</v>
      </c>
      <c r="I63" s="10">
        <v>0.435</v>
      </c>
      <c r="J63" s="10">
        <v>0.41970000000000002</v>
      </c>
      <c r="K63" s="10">
        <v>0.42430000000000001</v>
      </c>
      <c r="L63" s="10">
        <v>1.9698</v>
      </c>
      <c r="M63" s="10">
        <v>0.42480000000000001</v>
      </c>
      <c r="N63" s="10">
        <v>0.51149999999999995</v>
      </c>
      <c r="Q63" t="s">
        <v>5</v>
      </c>
      <c r="R63">
        <f>C63-$C$8</f>
        <v>0.26419999999999999</v>
      </c>
      <c r="S63">
        <f>D63-$D$8</f>
        <v>2.1984000000000004</v>
      </c>
      <c r="T63">
        <f>E63-$E$8</f>
        <v>2.5331000000000001</v>
      </c>
      <c r="U63">
        <f>F63-$F$8</f>
        <v>0.38839999999999997</v>
      </c>
      <c r="V63">
        <f>G63-$G$8</f>
        <v>0.78349999999999986</v>
      </c>
      <c r="W63">
        <f>H63-$H$8</f>
        <v>5.2199999999999969E-2</v>
      </c>
      <c r="X63">
        <f>I63-$I$8</f>
        <v>5.5800000000000016E-2</v>
      </c>
      <c r="Y63">
        <f>J63-$J$8</f>
        <v>4.5200000000000018E-2</v>
      </c>
      <c r="Z63">
        <f>K63-$K$8</f>
        <v>2.8200000000000003E-2</v>
      </c>
      <c r="AA63">
        <f>L63-$L$8</f>
        <v>1.6031</v>
      </c>
      <c r="AB63">
        <f>M63-$M$8</f>
        <v>4.9800000000000011E-2</v>
      </c>
      <c r="AC63">
        <f>N63-$N$8</f>
        <v>0.15279999999999994</v>
      </c>
      <c r="AF63" t="s">
        <v>5</v>
      </c>
      <c r="AG63">
        <f t="shared" si="27"/>
        <v>0.17529999999999996</v>
      </c>
      <c r="AH63">
        <f t="shared" si="28"/>
        <v>2.1095000000000002</v>
      </c>
      <c r="AI63">
        <f t="shared" si="29"/>
        <v>2.4441999999999999</v>
      </c>
      <c r="AJ63">
        <f t="shared" si="30"/>
        <v>0.29949999999999993</v>
      </c>
      <c r="AK63">
        <f t="shared" si="31"/>
        <v>0.69659999999999989</v>
      </c>
      <c r="AL63" t="str">
        <f t="shared" si="32"/>
        <v>0</v>
      </c>
      <c r="AM63" t="str">
        <f t="shared" si="33"/>
        <v>0</v>
      </c>
      <c r="AN63" t="str">
        <f t="shared" si="34"/>
        <v>0</v>
      </c>
      <c r="AO63" t="str">
        <f t="shared" si="35"/>
        <v>0</v>
      </c>
      <c r="AP63">
        <f t="shared" si="36"/>
        <v>0.80089999999999995</v>
      </c>
      <c r="AQ63" t="str">
        <f t="shared" si="37"/>
        <v>0</v>
      </c>
      <c r="AR63" t="str">
        <f t="shared" si="38"/>
        <v>0</v>
      </c>
    </row>
    <row r="64" spans="2:53" x14ac:dyDescent="0.3">
      <c r="B64" t="s">
        <v>6</v>
      </c>
      <c r="C64" s="10">
        <v>2.4192</v>
      </c>
      <c r="D64" s="10">
        <v>0.96</v>
      </c>
      <c r="E64" s="10">
        <v>0.53500000000000003</v>
      </c>
      <c r="F64" s="10">
        <v>0.4037</v>
      </c>
      <c r="G64" s="10">
        <v>0.4335</v>
      </c>
      <c r="H64" s="10">
        <v>0.38229999999999997</v>
      </c>
      <c r="I64" s="10">
        <v>0.42099999999999999</v>
      </c>
      <c r="J64" s="10">
        <v>0.39400000000000002</v>
      </c>
      <c r="K64" s="10">
        <v>0.42899999999999999</v>
      </c>
      <c r="L64" s="10">
        <v>2.9460999999999999</v>
      </c>
      <c r="M64" s="10">
        <v>0.4</v>
      </c>
      <c r="N64" s="10">
        <v>2.7397</v>
      </c>
      <c r="Q64" t="s">
        <v>6</v>
      </c>
      <c r="R64">
        <f>C64-$C$9</f>
        <v>2.0354999999999999</v>
      </c>
      <c r="S64">
        <f>D64-$D$9</f>
        <v>0.58579999999999999</v>
      </c>
      <c r="T64">
        <f>E64-$E$9</f>
        <v>0.17030000000000001</v>
      </c>
      <c r="U64">
        <f>F64-$F$9</f>
        <v>5.0300000000000011E-2</v>
      </c>
      <c r="V64">
        <f>G64-$G$9</f>
        <v>5.0900000000000001E-2</v>
      </c>
      <c r="W64">
        <f>H64-$H$9</f>
        <v>2.8099999999999958E-2</v>
      </c>
      <c r="X64">
        <f>I64-$I$9</f>
        <v>5.3999999999999992E-2</v>
      </c>
      <c r="Y64">
        <f>J64-$J$9</f>
        <v>4.3000000000000038E-2</v>
      </c>
      <c r="Z64">
        <f>K64-$K$9</f>
        <v>5.0599999999999978E-2</v>
      </c>
      <c r="AA64">
        <f>L64-$L$9</f>
        <v>2.6048999999999998</v>
      </c>
      <c r="AB64">
        <f>M64-$M$9</f>
        <v>5.2900000000000003E-2</v>
      </c>
      <c r="AC64">
        <f>N64-$N$9</f>
        <v>2.4116</v>
      </c>
      <c r="AF64" t="s">
        <v>6</v>
      </c>
      <c r="AG64">
        <f t="shared" si="27"/>
        <v>1.9465999999999999</v>
      </c>
      <c r="AH64">
        <f t="shared" si="28"/>
        <v>0.49689999999999995</v>
      </c>
      <c r="AI64">
        <f t="shared" si="29"/>
        <v>8.1399999999999972E-2</v>
      </c>
      <c r="AJ64" t="str">
        <f t="shared" si="30"/>
        <v>0</v>
      </c>
      <c r="AK64" t="str">
        <f t="shared" si="31"/>
        <v>0</v>
      </c>
      <c r="AL64" t="str">
        <f t="shared" si="32"/>
        <v>0</v>
      </c>
      <c r="AM64" t="str">
        <f t="shared" si="33"/>
        <v>0</v>
      </c>
      <c r="AN64" t="str">
        <f t="shared" si="34"/>
        <v>0</v>
      </c>
      <c r="AO64" t="str">
        <f t="shared" si="35"/>
        <v>0</v>
      </c>
      <c r="AP64">
        <f t="shared" si="36"/>
        <v>1.8026999999999997</v>
      </c>
      <c r="AQ64" t="str">
        <f t="shared" si="37"/>
        <v>0</v>
      </c>
      <c r="AR64">
        <f t="shared" si="38"/>
        <v>1.6093999999999999</v>
      </c>
    </row>
    <row r="65" spans="2:52" x14ac:dyDescent="0.3">
      <c r="B65" t="s">
        <v>7</v>
      </c>
      <c r="C65" s="10">
        <v>2.6716000000000002</v>
      </c>
      <c r="D65" s="10">
        <v>0.44119999999999998</v>
      </c>
      <c r="E65" s="10">
        <v>0.42299999999999999</v>
      </c>
      <c r="F65" s="10">
        <v>0.4572</v>
      </c>
      <c r="G65" s="10">
        <v>2.6061000000000001</v>
      </c>
      <c r="H65" s="10">
        <v>1.4624999999999999</v>
      </c>
      <c r="I65" s="10">
        <v>0.41870000000000002</v>
      </c>
      <c r="J65" s="10">
        <v>0.43519999999999998</v>
      </c>
      <c r="K65" s="10">
        <v>0.41170000000000001</v>
      </c>
      <c r="L65" s="10">
        <v>1.5510999999999999</v>
      </c>
      <c r="M65" s="10">
        <v>0.39090000000000003</v>
      </c>
      <c r="N65" s="10">
        <v>0.54179999999999995</v>
      </c>
      <c r="Q65" t="s">
        <v>7</v>
      </c>
      <c r="R65">
        <f>C65-$C$10</f>
        <v>2.3030000000000004</v>
      </c>
      <c r="S65">
        <f>D65-$D$10</f>
        <v>7.1500000000000008E-2</v>
      </c>
      <c r="T65">
        <f>E65-$E$10</f>
        <v>2.5100000000000011E-2</v>
      </c>
      <c r="U65">
        <f>F65-$F$10</f>
        <v>5.3499999999999992E-2</v>
      </c>
      <c r="V65">
        <f>G65-$G$10</f>
        <v>2.23</v>
      </c>
      <c r="W65">
        <f>H65-$H$10</f>
        <v>1.0982999999999998</v>
      </c>
      <c r="X65">
        <f>I65-$I$10</f>
        <v>1.5300000000000036E-2</v>
      </c>
      <c r="Y65">
        <f>J65-$J$10</f>
        <v>6.5299999999999969E-2</v>
      </c>
      <c r="Z65">
        <f>K65-$K$10</f>
        <v>4.1000000000000036E-2</v>
      </c>
      <c r="AA65">
        <f>L65-$L$10</f>
        <v>1.194</v>
      </c>
      <c r="AB65">
        <f>M65-$M$10</f>
        <v>1.5900000000000025E-2</v>
      </c>
      <c r="AC65">
        <f>N65-$N$10</f>
        <v>0.16849999999999993</v>
      </c>
      <c r="AF65" t="s">
        <v>7</v>
      </c>
      <c r="AG65">
        <f t="shared" si="27"/>
        <v>2.2141000000000002</v>
      </c>
      <c r="AH65" t="str">
        <f t="shared" si="28"/>
        <v>0</v>
      </c>
      <c r="AI65" t="str">
        <f t="shared" si="29"/>
        <v>0</v>
      </c>
      <c r="AJ65" t="str">
        <f t="shared" si="30"/>
        <v>0</v>
      </c>
      <c r="AK65">
        <f t="shared" si="31"/>
        <v>2.1431</v>
      </c>
      <c r="AL65">
        <f t="shared" si="32"/>
        <v>1.0113999999999999</v>
      </c>
      <c r="AM65" t="str">
        <f t="shared" si="33"/>
        <v>0</v>
      </c>
      <c r="AN65" t="str">
        <f t="shared" si="34"/>
        <v>0</v>
      </c>
      <c r="AO65" t="str">
        <f t="shared" si="35"/>
        <v>0</v>
      </c>
      <c r="AP65">
        <f t="shared" si="36"/>
        <v>0.39179999999999993</v>
      </c>
      <c r="AQ65" t="str">
        <f t="shared" si="37"/>
        <v>0</v>
      </c>
      <c r="AR65" t="str">
        <f t="shared" si="38"/>
        <v>0</v>
      </c>
    </row>
    <row r="66" spans="2:52" x14ac:dyDescent="0.3">
      <c r="B66" t="s">
        <v>8</v>
      </c>
      <c r="C66" s="10">
        <v>2.4885000000000002</v>
      </c>
      <c r="D66" s="10">
        <v>0.4</v>
      </c>
      <c r="E66" s="10">
        <v>0.39069999999999999</v>
      </c>
      <c r="F66" s="10">
        <v>1.1281000000000001</v>
      </c>
      <c r="G66" s="10">
        <v>2.1823999999999999</v>
      </c>
      <c r="H66" s="10">
        <v>1.9752000000000001</v>
      </c>
      <c r="I66" s="10">
        <v>0.4022</v>
      </c>
      <c r="J66" s="10">
        <v>0.42899999999999999</v>
      </c>
      <c r="K66" s="10">
        <v>0.94310000000000005</v>
      </c>
      <c r="L66" s="10">
        <v>0.74029999999999996</v>
      </c>
      <c r="M66" s="10">
        <v>0.40300000000000002</v>
      </c>
      <c r="N66" s="10">
        <v>0.42309999999999998</v>
      </c>
      <c r="Q66" t="s">
        <v>8</v>
      </c>
      <c r="R66">
        <f>C66-$C$11</f>
        <v>2.1402000000000001</v>
      </c>
      <c r="S66">
        <f>D66-$D$11</f>
        <v>4.0300000000000002E-2</v>
      </c>
      <c r="T66">
        <f>E66-$E$11</f>
        <v>4.3300000000000005E-2</v>
      </c>
      <c r="U66">
        <f>F66-$F$11</f>
        <v>0.7420000000000001</v>
      </c>
      <c r="V66">
        <f>G66-$G$11</f>
        <v>1.8280999999999998</v>
      </c>
      <c r="W66">
        <f>H66-$H$11</f>
        <v>1.6079000000000001</v>
      </c>
      <c r="X66">
        <f>I66-$I$11</f>
        <v>4.2999999999999983E-2</v>
      </c>
      <c r="Y66">
        <f>J66-$J$11</f>
        <v>5.6499999999999995E-2</v>
      </c>
      <c r="Z66">
        <f>K66-$K$11</f>
        <v>0.57040000000000002</v>
      </c>
      <c r="AA66">
        <f>L66-$L$11</f>
        <v>0.37129999999999996</v>
      </c>
      <c r="AB66">
        <f>M66-$M$11</f>
        <v>5.9400000000000008E-2</v>
      </c>
      <c r="AC66">
        <f>N66-$N$11</f>
        <v>8.3999999999999964E-2</v>
      </c>
      <c r="AF66" t="s">
        <v>8</v>
      </c>
      <c r="AG66">
        <f t="shared" si="27"/>
        <v>2.0512999999999999</v>
      </c>
      <c r="AH66" t="str">
        <f t="shared" si="28"/>
        <v>0</v>
      </c>
      <c r="AI66" t="str">
        <f t="shared" si="29"/>
        <v>0</v>
      </c>
      <c r="AJ66">
        <f t="shared" si="30"/>
        <v>0.65310000000000001</v>
      </c>
      <c r="AK66">
        <f t="shared" si="31"/>
        <v>1.7411999999999999</v>
      </c>
      <c r="AL66">
        <f t="shared" si="32"/>
        <v>1.5210000000000001</v>
      </c>
      <c r="AM66" t="str">
        <f t="shared" si="33"/>
        <v>0</v>
      </c>
      <c r="AN66" t="str">
        <f t="shared" si="34"/>
        <v>0</v>
      </c>
      <c r="AO66" t="str">
        <f t="shared" si="35"/>
        <v>0</v>
      </c>
      <c r="AP66" t="str">
        <f t="shared" si="36"/>
        <v>0</v>
      </c>
      <c r="AQ66" t="str">
        <f t="shared" si="37"/>
        <v>0</v>
      </c>
      <c r="AR66" t="str">
        <f t="shared" si="38"/>
        <v>0</v>
      </c>
    </row>
    <row r="67" spans="2:52" ht="15" thickBot="1" x14ac:dyDescent="0.35"/>
    <row r="68" spans="2:52" x14ac:dyDescent="0.3">
      <c r="B68">
        <v>144</v>
      </c>
      <c r="Q68">
        <v>144</v>
      </c>
      <c r="AF68">
        <v>144</v>
      </c>
      <c r="AV68" t="s">
        <v>10</v>
      </c>
      <c r="AW68" t="s">
        <v>11</v>
      </c>
      <c r="AX68" t="s">
        <v>12</v>
      </c>
      <c r="AY68" s="4" t="s">
        <v>13</v>
      </c>
      <c r="AZ68" s="5" t="s">
        <v>14</v>
      </c>
    </row>
    <row r="69" spans="2:52" ht="15" thickBot="1" x14ac:dyDescent="0.35">
      <c r="B69" s="8" t="s">
        <v>0</v>
      </c>
      <c r="C69" s="9">
        <v>1</v>
      </c>
      <c r="D69" s="9">
        <v>2</v>
      </c>
      <c r="E69" s="9">
        <v>3</v>
      </c>
      <c r="F69" s="9">
        <v>4</v>
      </c>
      <c r="G69" s="9">
        <v>5</v>
      </c>
      <c r="H69" s="9">
        <v>6</v>
      </c>
      <c r="I69" s="9">
        <v>7</v>
      </c>
      <c r="J69" s="9">
        <v>8</v>
      </c>
      <c r="K69" s="9">
        <v>9</v>
      </c>
      <c r="L69" s="9">
        <v>10</v>
      </c>
      <c r="M69" s="9">
        <v>11</v>
      </c>
      <c r="N69" s="9">
        <v>12</v>
      </c>
      <c r="Q69" t="s">
        <v>0</v>
      </c>
      <c r="R69">
        <v>1</v>
      </c>
      <c r="S69">
        <v>2</v>
      </c>
      <c r="T69">
        <v>3</v>
      </c>
      <c r="U69">
        <v>4</v>
      </c>
      <c r="V69">
        <v>5</v>
      </c>
      <c r="W69">
        <v>6</v>
      </c>
      <c r="X69">
        <v>7</v>
      </c>
      <c r="Y69">
        <v>8</v>
      </c>
      <c r="Z69">
        <v>9</v>
      </c>
      <c r="AA69">
        <v>10</v>
      </c>
      <c r="AB69">
        <v>11</v>
      </c>
      <c r="AC69">
        <v>12</v>
      </c>
      <c r="AF69" t="s">
        <v>0</v>
      </c>
      <c r="AG69">
        <v>1</v>
      </c>
      <c r="AH69">
        <v>2</v>
      </c>
      <c r="AI69">
        <v>3</v>
      </c>
      <c r="AJ69">
        <v>4</v>
      </c>
      <c r="AK69">
        <v>5</v>
      </c>
      <c r="AL69">
        <v>6</v>
      </c>
      <c r="AM69">
        <v>7</v>
      </c>
      <c r="AN69">
        <v>8</v>
      </c>
      <c r="AO69">
        <v>9</v>
      </c>
      <c r="AP69">
        <v>10</v>
      </c>
      <c r="AQ69">
        <v>11</v>
      </c>
      <c r="AR69">
        <v>12</v>
      </c>
      <c r="AV69">
        <f>SUM(AG70:AJ77)/31</f>
        <v>0.52802258064516117</v>
      </c>
      <c r="AW69">
        <f>SUM(AK70:AN77)/31</f>
        <v>0.44816774193548387</v>
      </c>
      <c r="AX69">
        <f>SUM(AO70:AR77)/31</f>
        <v>0.38866129032258068</v>
      </c>
      <c r="AY69" s="6">
        <f>AVERAGE(AV69:AX69)</f>
        <v>0.45495053763440857</v>
      </c>
      <c r="AZ69" s="7">
        <f>STDEV(AV69:AX69)</f>
        <v>6.9927798822883649E-2</v>
      </c>
    </row>
    <row r="70" spans="2:52" x14ac:dyDescent="0.3">
      <c r="B70" s="8" t="s">
        <v>1</v>
      </c>
      <c r="C70" s="10">
        <v>0.44490000000000002</v>
      </c>
      <c r="D70" s="10">
        <v>0.42870000000000003</v>
      </c>
      <c r="E70" s="10">
        <v>0.91159999999999997</v>
      </c>
      <c r="F70" s="10">
        <v>2.7090999999999998</v>
      </c>
      <c r="G70" s="10">
        <v>0.44579999999999997</v>
      </c>
      <c r="H70" s="10">
        <v>0.43369999999999997</v>
      </c>
      <c r="I70" s="10">
        <v>0.44209999999999999</v>
      </c>
      <c r="J70" s="10">
        <v>0.41949999999999998</v>
      </c>
      <c r="K70" s="10">
        <v>1.3884000000000001</v>
      </c>
      <c r="L70" s="10">
        <v>2.7395</v>
      </c>
      <c r="M70" s="10">
        <v>0.4325</v>
      </c>
      <c r="N70" s="10">
        <v>0.40820000000000001</v>
      </c>
      <c r="Q70" t="s">
        <v>1</v>
      </c>
      <c r="R70">
        <f>C70-$C$4</f>
        <v>9.0500000000000025E-2</v>
      </c>
      <c r="S70">
        <f>D70-$D$4</f>
        <v>6.9800000000000029E-2</v>
      </c>
      <c r="T70">
        <f>E70-$E$4</f>
        <v>0.56269999999999998</v>
      </c>
      <c r="U70">
        <f>F70-$F$4</f>
        <v>2.3492999999999999</v>
      </c>
      <c r="V70">
        <f>G70-$G$4</f>
        <v>8.6699999999999999E-2</v>
      </c>
      <c r="W70">
        <f>H70-$H$4</f>
        <v>7.0299999999999974E-2</v>
      </c>
      <c r="X70">
        <f>I70-$I$4</f>
        <v>7.5199999999999989E-2</v>
      </c>
      <c r="Y70">
        <f>J70-$J$4</f>
        <v>6.739999999999996E-2</v>
      </c>
      <c r="Z70">
        <f>K70-$K$4</f>
        <v>1.0296000000000001</v>
      </c>
      <c r="AA70">
        <f>L70-$L$4</f>
        <v>2.3784999999999998</v>
      </c>
      <c r="AB70">
        <f>M70-$M$4</f>
        <v>8.1899999999999973E-2</v>
      </c>
      <c r="AC70">
        <f>N70-$N$4</f>
        <v>7.7500000000000013E-2</v>
      </c>
      <c r="AF70" t="s">
        <v>1</v>
      </c>
      <c r="AG70">
        <f>IF(R70-$R$70&lt;0,"0",R70-$R$70)</f>
        <v>0</v>
      </c>
      <c r="AH70" t="str">
        <f t="shared" ref="AH70:AJ70" si="39">IF(S70-$R$70&lt;0,"0",S70-$R$70)</f>
        <v>0</v>
      </c>
      <c r="AI70">
        <f t="shared" si="39"/>
        <v>0.47219999999999995</v>
      </c>
      <c r="AJ70">
        <f t="shared" si="39"/>
        <v>2.2587999999999999</v>
      </c>
      <c r="AK70">
        <f>IF(V70-$V$70&lt;0,"0",V70-$V$70)</f>
        <v>0</v>
      </c>
      <c r="AL70" t="str">
        <f t="shared" ref="AL70:AN70" si="40">IF(W70-$V$70&lt;0,"0",W70-$V$70)</f>
        <v>0</v>
      </c>
      <c r="AM70" t="str">
        <f t="shared" si="40"/>
        <v>0</v>
      </c>
      <c r="AN70" t="str">
        <f t="shared" si="40"/>
        <v>0</v>
      </c>
      <c r="AO70">
        <f>IF(Z70-$Z$70&lt;0,"0",Z70-$Z$70)</f>
        <v>0</v>
      </c>
      <c r="AP70">
        <f t="shared" ref="AP70:AR70" si="41">IF(AA70-$Z$70&lt;0,"0",AA70-$Z$70)</f>
        <v>1.3488999999999998</v>
      </c>
      <c r="AQ70" t="str">
        <f t="shared" si="41"/>
        <v>0</v>
      </c>
      <c r="AR70" t="str">
        <f t="shared" si="41"/>
        <v>0</v>
      </c>
    </row>
    <row r="71" spans="2:52" x14ac:dyDescent="0.3">
      <c r="B71" s="8" t="s">
        <v>2</v>
      </c>
      <c r="C71" s="10">
        <v>0.4481</v>
      </c>
      <c r="D71" s="10">
        <v>0.5544</v>
      </c>
      <c r="E71" s="10">
        <v>0.40310000000000001</v>
      </c>
      <c r="F71" s="10">
        <v>0.40610000000000002</v>
      </c>
      <c r="G71" s="10">
        <v>0.4244</v>
      </c>
      <c r="H71" s="10">
        <v>0.5615</v>
      </c>
      <c r="I71" s="10">
        <v>0.42370000000000002</v>
      </c>
      <c r="J71" s="10">
        <v>2.8887999999999998</v>
      </c>
      <c r="K71" s="10">
        <v>0.42130000000000001</v>
      </c>
      <c r="L71" s="10">
        <v>2.5872999999999999</v>
      </c>
      <c r="M71" s="10">
        <v>0.39589999999999997</v>
      </c>
      <c r="N71" s="10">
        <v>2.8342000000000001</v>
      </c>
      <c r="Q71" t="s">
        <v>2</v>
      </c>
      <c r="R71">
        <f>C71-$C$5</f>
        <v>6.6400000000000015E-2</v>
      </c>
      <c r="S71">
        <f>D71-$D$5</f>
        <v>5.7099999999999984E-2</v>
      </c>
      <c r="T71">
        <f>E71-$E$5</f>
        <v>5.04E-2</v>
      </c>
      <c r="U71">
        <f>F71-$F$5</f>
        <v>5.0800000000000012E-2</v>
      </c>
      <c r="V71">
        <f>G71-$G$5</f>
        <v>5.3599999999999981E-2</v>
      </c>
      <c r="W71">
        <f>H71-$H$5</f>
        <v>9.0899999999999981E-2</v>
      </c>
      <c r="X71">
        <f>I71-$I$5</f>
        <v>6.5100000000000047E-2</v>
      </c>
      <c r="Y71">
        <f>J71-$J$5</f>
        <v>2.5508999999999999</v>
      </c>
      <c r="Z71">
        <f>K71-$K$5</f>
        <v>4.9200000000000021E-2</v>
      </c>
      <c r="AA71">
        <f>L71-$L$5</f>
        <v>2.1136999999999997</v>
      </c>
      <c r="AB71">
        <f>M71-$M$5</f>
        <v>5.3799999999999959E-2</v>
      </c>
      <c r="AC71">
        <f>N71-$N$5</f>
        <v>2.4892000000000003</v>
      </c>
      <c r="AF71" t="s">
        <v>2</v>
      </c>
      <c r="AG71" t="str">
        <f t="shared" ref="AG71:AG77" si="42">IF(R71-$R$70&lt;0,"0",R71-$R$70)</f>
        <v>0</v>
      </c>
      <c r="AH71" t="str">
        <f t="shared" ref="AH71:AH77" si="43">IF(S71-$R$70&lt;0,"0",S71-$R$70)</f>
        <v>0</v>
      </c>
      <c r="AI71" t="str">
        <f t="shared" ref="AI71:AI77" si="44">IF(T71-$R$70&lt;0,"0",T71-$R$70)</f>
        <v>0</v>
      </c>
      <c r="AJ71" t="str">
        <f t="shared" ref="AJ71:AJ77" si="45">IF(U71-$R$70&lt;0,"0",U71-$R$70)</f>
        <v>0</v>
      </c>
      <c r="AK71" t="str">
        <f t="shared" ref="AK71:AK77" si="46">IF(V71-$V$70&lt;0,"0",V71-$V$70)</f>
        <v>0</v>
      </c>
      <c r="AL71">
        <f t="shared" ref="AL71:AL77" si="47">IF(W71-$V$70&lt;0,"0",W71-$V$70)</f>
        <v>4.1999999999999815E-3</v>
      </c>
      <c r="AM71" t="str">
        <f t="shared" ref="AM71:AM77" si="48">IF(X71-$V$70&lt;0,"0",X71-$V$70)</f>
        <v>0</v>
      </c>
      <c r="AN71">
        <f t="shared" ref="AN71:AN77" si="49">IF(Y71-$V$70&lt;0,"0",Y71-$V$70)</f>
        <v>2.4641999999999999</v>
      </c>
      <c r="AO71" t="str">
        <f t="shared" ref="AO71:AO77" si="50">IF(Z71-$Z$70&lt;0,"0",Z71-$Z$70)</f>
        <v>0</v>
      </c>
      <c r="AP71">
        <f t="shared" ref="AP71:AP77" si="51">IF(AA71-$Z$70&lt;0,"0",AA71-$Z$70)</f>
        <v>1.0840999999999996</v>
      </c>
      <c r="AQ71" t="str">
        <f t="shared" ref="AQ71:AQ77" si="52">IF(AB71-$Z$70&lt;0,"0",AB71-$Z$70)</f>
        <v>0</v>
      </c>
      <c r="AR71">
        <f t="shared" ref="AR71:AR77" si="53">IF(AC71-$Z$70&lt;0,"0",AC71-$Z$70)</f>
        <v>1.4596000000000002</v>
      </c>
    </row>
    <row r="72" spans="2:52" x14ac:dyDescent="0.3">
      <c r="B72" s="8" t="s">
        <v>3</v>
      </c>
      <c r="C72" s="10">
        <v>0.4355</v>
      </c>
      <c r="D72" s="10">
        <v>0.51270000000000004</v>
      </c>
      <c r="E72" s="10">
        <v>0.45660000000000001</v>
      </c>
      <c r="F72" s="10">
        <v>1.2423999999999999</v>
      </c>
      <c r="G72" s="10">
        <v>1.1080000000000001</v>
      </c>
      <c r="H72" s="10">
        <v>0.42409999999999998</v>
      </c>
      <c r="I72" s="10">
        <v>0.4496</v>
      </c>
      <c r="J72" s="10">
        <v>1.7306999999999999</v>
      </c>
      <c r="K72" s="10">
        <v>0.81340000000000001</v>
      </c>
      <c r="L72" s="10">
        <v>2.8976000000000002</v>
      </c>
      <c r="M72" s="10">
        <v>0.42870000000000003</v>
      </c>
      <c r="N72" s="10">
        <v>0.56850000000000001</v>
      </c>
      <c r="Q72" t="s">
        <v>3</v>
      </c>
      <c r="R72">
        <f>C72-$C$6</f>
        <v>1.7199999999999993E-2</v>
      </c>
      <c r="S72">
        <f>D72-$D$6</f>
        <v>0.13680000000000003</v>
      </c>
      <c r="T72">
        <f>E72-$E$6</f>
        <v>7.51E-2</v>
      </c>
      <c r="U72">
        <f>F72-$F$6</f>
        <v>0.84949999999999992</v>
      </c>
      <c r="V72">
        <f>G72-$G$6</f>
        <v>0.66660000000000008</v>
      </c>
      <c r="W72">
        <f>H72-$H$6</f>
        <v>6.6099999999999992E-2</v>
      </c>
      <c r="X72">
        <f>I72-$I$6</f>
        <v>7.7500000000000013E-2</v>
      </c>
      <c r="Y72">
        <f>J72-$J$6</f>
        <v>1.3621999999999999</v>
      </c>
      <c r="Z72">
        <f>K72-$K$6</f>
        <v>0.42870000000000003</v>
      </c>
      <c r="AA72">
        <f>L72-$L$6</f>
        <v>2.5336000000000003</v>
      </c>
      <c r="AB72">
        <f>M72-$M$6</f>
        <v>5.9100000000000041E-2</v>
      </c>
      <c r="AC72">
        <f>N72-$N$6</f>
        <v>0.18099999999999999</v>
      </c>
      <c r="AF72" t="s">
        <v>3</v>
      </c>
      <c r="AG72" t="str">
        <f t="shared" si="42"/>
        <v>0</v>
      </c>
      <c r="AH72">
        <f t="shared" si="43"/>
        <v>4.6300000000000008E-2</v>
      </c>
      <c r="AI72" t="str">
        <f t="shared" si="44"/>
        <v>0</v>
      </c>
      <c r="AJ72">
        <f t="shared" si="45"/>
        <v>0.7589999999999999</v>
      </c>
      <c r="AK72">
        <f t="shared" si="46"/>
        <v>0.57990000000000008</v>
      </c>
      <c r="AL72" t="str">
        <f t="shared" si="47"/>
        <v>0</v>
      </c>
      <c r="AM72" t="str">
        <f t="shared" si="48"/>
        <v>0</v>
      </c>
      <c r="AN72">
        <f t="shared" si="49"/>
        <v>1.2754999999999999</v>
      </c>
      <c r="AO72" t="str">
        <f t="shared" si="50"/>
        <v>0</v>
      </c>
      <c r="AP72">
        <f t="shared" si="51"/>
        <v>1.5040000000000002</v>
      </c>
      <c r="AQ72" t="str">
        <f t="shared" si="52"/>
        <v>0</v>
      </c>
      <c r="AR72" t="str">
        <f t="shared" si="53"/>
        <v>0</v>
      </c>
    </row>
    <row r="73" spans="2:52" x14ac:dyDescent="0.3">
      <c r="B73" s="8" t="s">
        <v>4</v>
      </c>
      <c r="C73" s="10">
        <v>0.43469999999999998</v>
      </c>
      <c r="D73" s="10">
        <v>0.42509999999999998</v>
      </c>
      <c r="E73" s="10">
        <v>1.0361</v>
      </c>
      <c r="F73" s="10">
        <v>0.41289999999999999</v>
      </c>
      <c r="G73" s="10">
        <v>0.46600000000000003</v>
      </c>
      <c r="H73" s="10">
        <v>2.2700999999999998</v>
      </c>
      <c r="I73" s="10">
        <v>1.1288</v>
      </c>
      <c r="J73" s="10">
        <v>0.40389999999999998</v>
      </c>
      <c r="K73" s="10">
        <v>2.8601999999999999</v>
      </c>
      <c r="L73" s="10">
        <v>1.958</v>
      </c>
      <c r="M73" s="10">
        <v>0.39319999999999999</v>
      </c>
      <c r="N73" s="10">
        <v>2.5268000000000002</v>
      </c>
      <c r="Q73" t="s">
        <v>4</v>
      </c>
      <c r="R73">
        <f>C73-$C$7</f>
        <v>2.9199999999999948E-2</v>
      </c>
      <c r="S73">
        <f>D73-$D$7</f>
        <v>4.2800000000000005E-2</v>
      </c>
      <c r="T73">
        <f>E73-$E$7</f>
        <v>0.66480000000000006</v>
      </c>
      <c r="U73">
        <f>F73-$F$7</f>
        <v>5.6900000000000006E-2</v>
      </c>
      <c r="V73">
        <f>G73-$G$7</f>
        <v>3.8800000000000001E-2</v>
      </c>
      <c r="W73">
        <f>H73-$H$7</f>
        <v>1.8928999999999998</v>
      </c>
      <c r="X73">
        <f>I73-$I$7</f>
        <v>0.76880000000000004</v>
      </c>
      <c r="Y73">
        <f>J73-$J$7</f>
        <v>5.8400000000000007E-2</v>
      </c>
      <c r="Z73">
        <f>K73-$K$7</f>
        <v>2.4575999999999998</v>
      </c>
      <c r="AA73">
        <f>L73-$L$7</f>
        <v>1.6058999999999999</v>
      </c>
      <c r="AB73">
        <f>M73-$M$7</f>
        <v>5.5099999999999982E-2</v>
      </c>
      <c r="AC73">
        <f>N73-$N$7</f>
        <v>2.1904000000000003</v>
      </c>
      <c r="AF73" t="s">
        <v>4</v>
      </c>
      <c r="AG73" t="str">
        <f t="shared" si="42"/>
        <v>0</v>
      </c>
      <c r="AH73" t="str">
        <f t="shared" si="43"/>
        <v>0</v>
      </c>
      <c r="AI73">
        <f t="shared" si="44"/>
        <v>0.57430000000000003</v>
      </c>
      <c r="AJ73" t="str">
        <f t="shared" si="45"/>
        <v>0</v>
      </c>
      <c r="AK73" t="str">
        <f t="shared" si="46"/>
        <v>0</v>
      </c>
      <c r="AL73">
        <f t="shared" si="47"/>
        <v>1.8061999999999998</v>
      </c>
      <c r="AM73">
        <f t="shared" si="48"/>
        <v>0.68210000000000004</v>
      </c>
      <c r="AN73" t="str">
        <f t="shared" si="49"/>
        <v>0</v>
      </c>
      <c r="AO73">
        <f t="shared" si="50"/>
        <v>1.4279999999999997</v>
      </c>
      <c r="AP73">
        <f t="shared" si="51"/>
        <v>0.57629999999999981</v>
      </c>
      <c r="AQ73" t="str">
        <f t="shared" si="52"/>
        <v>0</v>
      </c>
      <c r="AR73">
        <f t="shared" si="53"/>
        <v>1.1608000000000003</v>
      </c>
    </row>
    <row r="74" spans="2:52" x14ac:dyDescent="0.3">
      <c r="B74" s="8" t="s">
        <v>5</v>
      </c>
      <c r="C74" s="10">
        <v>0.66369999999999996</v>
      </c>
      <c r="D74" s="10">
        <v>2.5497000000000001</v>
      </c>
      <c r="E74" s="10">
        <v>2.8738999999999999</v>
      </c>
      <c r="F74" s="10">
        <v>0.80179999999999996</v>
      </c>
      <c r="G74" s="10">
        <v>1.1768000000000001</v>
      </c>
      <c r="H74" s="10">
        <v>0.42959999999999998</v>
      </c>
      <c r="I74" s="10">
        <v>0.44069999999999998</v>
      </c>
      <c r="J74" s="10">
        <v>0.4289</v>
      </c>
      <c r="K74" s="10">
        <v>0.43030000000000002</v>
      </c>
      <c r="L74" s="10">
        <v>1.9775</v>
      </c>
      <c r="M74" s="10">
        <v>0.43440000000000001</v>
      </c>
      <c r="N74" s="10">
        <v>0.53039999999999998</v>
      </c>
      <c r="Q74" t="s">
        <v>5</v>
      </c>
      <c r="R74">
        <f>C74-$C$8</f>
        <v>0.26769999999999994</v>
      </c>
      <c r="S74">
        <f>D74-$D$8</f>
        <v>2.1566999999999998</v>
      </c>
      <c r="T74">
        <f>E74-$E$8</f>
        <v>2.4977</v>
      </c>
      <c r="U74">
        <f>F74-$F$8</f>
        <v>0.39339999999999997</v>
      </c>
      <c r="V74">
        <f>G74-$G$8</f>
        <v>0.78439999999999999</v>
      </c>
      <c r="W74">
        <f>H74-$H$8</f>
        <v>6.1899999999999955E-2</v>
      </c>
      <c r="X74">
        <f>I74-$I$8</f>
        <v>6.1499999999999999E-2</v>
      </c>
      <c r="Y74">
        <f>J74-$J$8</f>
        <v>5.4400000000000004E-2</v>
      </c>
      <c r="Z74">
        <f>K74-$K$8</f>
        <v>3.4200000000000008E-2</v>
      </c>
      <c r="AA74">
        <f>L74-$L$8</f>
        <v>1.6108</v>
      </c>
      <c r="AB74">
        <f>M74-$M$8</f>
        <v>5.9400000000000008E-2</v>
      </c>
      <c r="AC74">
        <f>N74-$N$8</f>
        <v>0.17169999999999996</v>
      </c>
      <c r="AF74" t="s">
        <v>5</v>
      </c>
      <c r="AG74">
        <f t="shared" si="42"/>
        <v>0.17719999999999991</v>
      </c>
      <c r="AH74">
        <f t="shared" si="43"/>
        <v>2.0661999999999998</v>
      </c>
      <c r="AI74">
        <f t="shared" si="44"/>
        <v>2.4072</v>
      </c>
      <c r="AJ74">
        <f t="shared" si="45"/>
        <v>0.30289999999999995</v>
      </c>
      <c r="AK74">
        <f t="shared" si="46"/>
        <v>0.69769999999999999</v>
      </c>
      <c r="AL74" t="str">
        <f t="shared" si="47"/>
        <v>0</v>
      </c>
      <c r="AM74" t="str">
        <f t="shared" si="48"/>
        <v>0</v>
      </c>
      <c r="AN74" t="str">
        <f t="shared" si="49"/>
        <v>0</v>
      </c>
      <c r="AO74" t="str">
        <f t="shared" si="50"/>
        <v>0</v>
      </c>
      <c r="AP74">
        <f t="shared" si="51"/>
        <v>0.58119999999999994</v>
      </c>
      <c r="AQ74" t="str">
        <f t="shared" si="52"/>
        <v>0</v>
      </c>
      <c r="AR74" t="str">
        <f t="shared" si="53"/>
        <v>0</v>
      </c>
    </row>
    <row r="75" spans="2:52" x14ac:dyDescent="0.3">
      <c r="B75" s="8" t="s">
        <v>6</v>
      </c>
      <c r="C75" s="10">
        <v>2.4544999999999999</v>
      </c>
      <c r="D75" s="10">
        <v>0.95499999999999996</v>
      </c>
      <c r="E75" s="10">
        <v>0.54100000000000004</v>
      </c>
      <c r="F75" s="10">
        <v>0.41270000000000001</v>
      </c>
      <c r="G75" s="10">
        <v>0.43819999999999998</v>
      </c>
      <c r="H75" s="10">
        <v>0.4199</v>
      </c>
      <c r="I75" s="10">
        <v>0.42859999999999998</v>
      </c>
      <c r="J75" s="10">
        <v>0.40989999999999999</v>
      </c>
      <c r="K75" s="10">
        <v>0.43690000000000001</v>
      </c>
      <c r="L75" s="10">
        <v>2.8216999999999999</v>
      </c>
      <c r="M75" s="10">
        <v>0.40960000000000002</v>
      </c>
      <c r="N75" s="10">
        <v>2.6861000000000002</v>
      </c>
      <c r="Q75" t="s">
        <v>6</v>
      </c>
      <c r="R75">
        <f>C75-$C$9</f>
        <v>2.0707999999999998</v>
      </c>
      <c r="S75">
        <f>D75-$D$9</f>
        <v>0.58079999999999998</v>
      </c>
      <c r="T75">
        <f>E75-$E$9</f>
        <v>0.17630000000000001</v>
      </c>
      <c r="U75">
        <f>F75-$F$9</f>
        <v>5.9300000000000019E-2</v>
      </c>
      <c r="V75">
        <f>G75-$G$9</f>
        <v>5.5599999999999983E-2</v>
      </c>
      <c r="W75">
        <f>H75-$H$9</f>
        <v>6.5699999999999981E-2</v>
      </c>
      <c r="X75">
        <f>I75-$I$9</f>
        <v>6.1599999999999988E-2</v>
      </c>
      <c r="Y75">
        <f>J75-$J$9</f>
        <v>5.8900000000000008E-2</v>
      </c>
      <c r="Z75">
        <f>K75-$K$9</f>
        <v>5.8499999999999996E-2</v>
      </c>
      <c r="AA75">
        <f>L75-$L$9</f>
        <v>2.4804999999999997</v>
      </c>
      <c r="AB75">
        <f>M75-$M$9</f>
        <v>6.25E-2</v>
      </c>
      <c r="AC75">
        <f>N75-$N$9</f>
        <v>2.3580000000000001</v>
      </c>
      <c r="AF75" t="s">
        <v>6</v>
      </c>
      <c r="AG75">
        <f t="shared" si="42"/>
        <v>1.9802999999999997</v>
      </c>
      <c r="AH75">
        <f t="shared" si="43"/>
        <v>0.49029999999999996</v>
      </c>
      <c r="AI75">
        <f t="shared" si="44"/>
        <v>8.5799999999999987E-2</v>
      </c>
      <c r="AJ75" t="str">
        <f t="shared" si="45"/>
        <v>0</v>
      </c>
      <c r="AK75" t="str">
        <f t="shared" si="46"/>
        <v>0</v>
      </c>
      <c r="AL75" t="str">
        <f t="shared" si="47"/>
        <v>0</v>
      </c>
      <c r="AM75" t="str">
        <f t="shared" si="48"/>
        <v>0</v>
      </c>
      <c r="AN75" t="str">
        <f t="shared" si="49"/>
        <v>0</v>
      </c>
      <c r="AO75" t="str">
        <f t="shared" si="50"/>
        <v>0</v>
      </c>
      <c r="AP75">
        <f t="shared" si="51"/>
        <v>1.4508999999999996</v>
      </c>
      <c r="AQ75" t="str">
        <f t="shared" si="52"/>
        <v>0</v>
      </c>
      <c r="AR75">
        <f t="shared" si="53"/>
        <v>1.3284</v>
      </c>
    </row>
    <row r="76" spans="2:52" x14ac:dyDescent="0.3">
      <c r="B76" s="8" t="s">
        <v>7</v>
      </c>
      <c r="C76" s="10">
        <v>2.5735000000000001</v>
      </c>
      <c r="D76" s="10">
        <v>0.4546</v>
      </c>
      <c r="E76" s="10">
        <v>0.4239</v>
      </c>
      <c r="F76" s="10">
        <v>0.45739999999999997</v>
      </c>
      <c r="G76" s="10">
        <v>2.5379</v>
      </c>
      <c r="H76" s="10">
        <v>1.3908</v>
      </c>
      <c r="I76" s="10">
        <v>0.42849999999999999</v>
      </c>
      <c r="J76" s="10">
        <v>0.44080000000000003</v>
      </c>
      <c r="K76" s="10">
        <v>0.42559999999999998</v>
      </c>
      <c r="L76" s="10">
        <v>1.5129999999999999</v>
      </c>
      <c r="M76" s="10">
        <v>0.39850000000000002</v>
      </c>
      <c r="N76" s="10">
        <v>0.55049999999999999</v>
      </c>
      <c r="Q76" t="s">
        <v>7</v>
      </c>
      <c r="R76">
        <f>C76-$C$10</f>
        <v>2.2049000000000003</v>
      </c>
      <c r="S76">
        <f>D76-$D$10</f>
        <v>8.4900000000000031E-2</v>
      </c>
      <c r="T76">
        <f>E76-$E$10</f>
        <v>2.6000000000000023E-2</v>
      </c>
      <c r="U76">
        <f>F76-$F$10</f>
        <v>5.369999999999997E-2</v>
      </c>
      <c r="V76">
        <f>G76-$G$10</f>
        <v>2.1617999999999999</v>
      </c>
      <c r="W76">
        <f>H76-$H$10</f>
        <v>1.0266</v>
      </c>
      <c r="X76">
        <f>I76-$I$10</f>
        <v>2.5100000000000011E-2</v>
      </c>
      <c r="Y76">
        <f>J76-$J$10</f>
        <v>7.0900000000000019E-2</v>
      </c>
      <c r="Z76">
        <f>K76-$K$10</f>
        <v>5.4900000000000004E-2</v>
      </c>
      <c r="AA76">
        <f>L76-$L$10</f>
        <v>1.1558999999999999</v>
      </c>
      <c r="AB76">
        <f>M76-$M$10</f>
        <v>2.3500000000000021E-2</v>
      </c>
      <c r="AC76">
        <f>N76-$N$10</f>
        <v>0.17719999999999997</v>
      </c>
      <c r="AF76" t="s">
        <v>7</v>
      </c>
      <c r="AG76">
        <f t="shared" si="42"/>
        <v>2.1144000000000003</v>
      </c>
      <c r="AH76" t="str">
        <f t="shared" si="43"/>
        <v>0</v>
      </c>
      <c r="AI76" t="str">
        <f t="shared" si="44"/>
        <v>0</v>
      </c>
      <c r="AJ76" t="str">
        <f t="shared" si="45"/>
        <v>0</v>
      </c>
      <c r="AK76">
        <f t="shared" si="46"/>
        <v>2.0750999999999999</v>
      </c>
      <c r="AL76">
        <f t="shared" si="47"/>
        <v>0.93989999999999996</v>
      </c>
      <c r="AM76" t="str">
        <f t="shared" si="48"/>
        <v>0</v>
      </c>
      <c r="AN76" t="str">
        <f t="shared" si="49"/>
        <v>0</v>
      </c>
      <c r="AO76" t="str">
        <f t="shared" si="50"/>
        <v>0</v>
      </c>
      <c r="AP76">
        <f t="shared" si="51"/>
        <v>0.12629999999999986</v>
      </c>
      <c r="AQ76" t="str">
        <f t="shared" si="52"/>
        <v>0</v>
      </c>
      <c r="AR76" t="str">
        <f t="shared" si="53"/>
        <v>0</v>
      </c>
    </row>
    <row r="77" spans="2:52" x14ac:dyDescent="0.3">
      <c r="B77" s="8" t="s">
        <v>8</v>
      </c>
      <c r="C77" s="10">
        <v>2.5198999999999998</v>
      </c>
      <c r="D77" s="10">
        <v>0.40600000000000003</v>
      </c>
      <c r="E77" s="10">
        <v>0.40160000000000001</v>
      </c>
      <c r="F77" s="10">
        <v>1.0293000000000001</v>
      </c>
      <c r="G77" s="10">
        <v>2.3273000000000001</v>
      </c>
      <c r="H77" s="10">
        <v>1.9360999999999999</v>
      </c>
      <c r="I77" s="10">
        <v>0.41460000000000002</v>
      </c>
      <c r="J77" s="10">
        <v>0.4385</v>
      </c>
      <c r="K77" s="10">
        <v>0.92789999999999995</v>
      </c>
      <c r="L77" s="10">
        <v>0.74080000000000001</v>
      </c>
      <c r="M77" s="10">
        <v>0.40860000000000002</v>
      </c>
      <c r="N77" s="10">
        <v>0.42770000000000002</v>
      </c>
      <c r="Q77" t="s">
        <v>8</v>
      </c>
      <c r="R77">
        <f>C77-$C$11</f>
        <v>2.1715999999999998</v>
      </c>
      <c r="S77">
        <f>D77-$D$11</f>
        <v>4.6300000000000008E-2</v>
      </c>
      <c r="T77">
        <f>E77-$E$11</f>
        <v>5.4200000000000026E-2</v>
      </c>
      <c r="U77">
        <f>F77-$F$11</f>
        <v>0.6432000000000001</v>
      </c>
      <c r="V77">
        <f>G77-$G$11</f>
        <v>1.9730000000000001</v>
      </c>
      <c r="W77">
        <f>H77-$H$11</f>
        <v>1.5688</v>
      </c>
      <c r="X77">
        <f>I77-$I$11</f>
        <v>5.5400000000000005E-2</v>
      </c>
      <c r="Y77">
        <f>J77-$J$11</f>
        <v>6.6000000000000003E-2</v>
      </c>
      <c r="Z77">
        <f>K77-$K$11</f>
        <v>0.55519999999999992</v>
      </c>
      <c r="AA77">
        <f>L77-$L$11</f>
        <v>0.37180000000000002</v>
      </c>
      <c r="AB77">
        <f>M77-$M$11</f>
        <v>6.5000000000000002E-2</v>
      </c>
      <c r="AC77">
        <f>N77-$N$11</f>
        <v>8.8600000000000012E-2</v>
      </c>
      <c r="AF77" t="s">
        <v>8</v>
      </c>
      <c r="AG77">
        <f t="shared" si="42"/>
        <v>2.0810999999999997</v>
      </c>
      <c r="AH77" t="str">
        <f t="shared" si="43"/>
        <v>0</v>
      </c>
      <c r="AI77" t="str">
        <f t="shared" si="44"/>
        <v>0</v>
      </c>
      <c r="AJ77">
        <f t="shared" si="45"/>
        <v>0.55270000000000008</v>
      </c>
      <c r="AK77">
        <f t="shared" si="46"/>
        <v>1.8863000000000001</v>
      </c>
      <c r="AL77">
        <f t="shared" si="47"/>
        <v>1.4821</v>
      </c>
      <c r="AM77" t="str">
        <f t="shared" si="48"/>
        <v>0</v>
      </c>
      <c r="AN77" t="str">
        <f t="shared" si="49"/>
        <v>0</v>
      </c>
      <c r="AO77" t="str">
        <f t="shared" si="50"/>
        <v>0</v>
      </c>
      <c r="AP77" t="str">
        <f t="shared" si="51"/>
        <v>0</v>
      </c>
      <c r="AQ77" t="str">
        <f t="shared" si="52"/>
        <v>0</v>
      </c>
      <c r="AR77" t="str">
        <f t="shared" si="53"/>
        <v>0</v>
      </c>
    </row>
    <row r="78" spans="2:52" ht="15" thickBot="1" x14ac:dyDescent="0.35"/>
    <row r="79" spans="2:52" x14ac:dyDescent="0.3">
      <c r="B79">
        <v>168</v>
      </c>
      <c r="Q79">
        <v>168</v>
      </c>
      <c r="AF79" s="68">
        <v>168</v>
      </c>
      <c r="AV79" t="s">
        <v>10</v>
      </c>
      <c r="AW79" t="s">
        <v>11</v>
      </c>
      <c r="AX79" t="s">
        <v>12</v>
      </c>
      <c r="AY79" s="4" t="s">
        <v>13</v>
      </c>
      <c r="AZ79" s="5" t="s">
        <v>14</v>
      </c>
    </row>
    <row r="80" spans="2:52" ht="15" thickBot="1" x14ac:dyDescent="0.35">
      <c r="B80" t="s">
        <v>0</v>
      </c>
      <c r="C80" s="1">
        <v>1</v>
      </c>
      <c r="D80" s="1">
        <v>2</v>
      </c>
      <c r="E80" s="1">
        <v>3</v>
      </c>
      <c r="F80" s="1">
        <v>4</v>
      </c>
      <c r="G80" s="1">
        <v>5</v>
      </c>
      <c r="H80" s="1">
        <v>6</v>
      </c>
      <c r="I80" s="1">
        <v>7</v>
      </c>
      <c r="J80" s="1">
        <v>8</v>
      </c>
      <c r="K80" s="1">
        <v>9</v>
      </c>
      <c r="L80" s="1">
        <v>10</v>
      </c>
      <c r="M80" s="1">
        <v>11</v>
      </c>
      <c r="N80" s="1">
        <v>12</v>
      </c>
      <c r="Q80" t="s">
        <v>0</v>
      </c>
      <c r="R80">
        <v>1</v>
      </c>
      <c r="S80">
        <v>2</v>
      </c>
      <c r="T80">
        <v>3</v>
      </c>
      <c r="U80">
        <v>4</v>
      </c>
      <c r="V80">
        <v>5</v>
      </c>
      <c r="W80">
        <v>6</v>
      </c>
      <c r="X80">
        <v>7</v>
      </c>
      <c r="Y80">
        <v>8</v>
      </c>
      <c r="Z80">
        <v>9</v>
      </c>
      <c r="AA80">
        <v>10</v>
      </c>
      <c r="AB80">
        <v>11</v>
      </c>
      <c r="AC80">
        <v>12</v>
      </c>
      <c r="AF80" t="s">
        <v>0</v>
      </c>
      <c r="AG80">
        <v>1</v>
      </c>
      <c r="AH80">
        <v>2</v>
      </c>
      <c r="AI80">
        <v>3</v>
      </c>
      <c r="AJ80">
        <v>4</v>
      </c>
      <c r="AK80">
        <v>5</v>
      </c>
      <c r="AL80">
        <v>6</v>
      </c>
      <c r="AM80">
        <v>7</v>
      </c>
      <c r="AN80">
        <v>8</v>
      </c>
      <c r="AO80">
        <v>9</v>
      </c>
      <c r="AP80">
        <v>10</v>
      </c>
      <c r="AQ80">
        <v>11</v>
      </c>
      <c r="AR80">
        <v>12</v>
      </c>
      <c r="AV80">
        <f>SUM(AG81:AJ88)/31</f>
        <v>0.50948709677419357</v>
      </c>
      <c r="AW80">
        <f>SUM(AK81:AN88)/31</f>
        <v>0.43707096774193549</v>
      </c>
      <c r="AX80">
        <f>SUM(AO81:AR88)/31</f>
        <v>0.41764838709677427</v>
      </c>
      <c r="AY80" s="6">
        <f>AVERAGE(AV80:AX80)</f>
        <v>0.45473548387096779</v>
      </c>
      <c r="AZ80" s="7">
        <f>STDEV(AV80:AX80)</f>
        <v>4.8400552645170888E-2</v>
      </c>
    </row>
    <row r="81" spans="2:52" x14ac:dyDescent="0.3">
      <c r="B81" t="s">
        <v>1</v>
      </c>
      <c r="C81" s="10">
        <v>0.44800000000000001</v>
      </c>
      <c r="D81" s="10">
        <v>0.43240000000000001</v>
      </c>
      <c r="E81" s="10">
        <v>0.87749999999999995</v>
      </c>
      <c r="F81" s="10">
        <v>2.7191999999999998</v>
      </c>
      <c r="G81" s="10">
        <v>0.45050000000000001</v>
      </c>
      <c r="H81" s="10">
        <v>0.43759999999999999</v>
      </c>
      <c r="I81" s="10">
        <v>0.44400000000000001</v>
      </c>
      <c r="J81" s="10">
        <v>0.42159999999999997</v>
      </c>
      <c r="K81" s="10">
        <v>1.2809999999999999</v>
      </c>
      <c r="L81" s="10">
        <v>2.7532999999999999</v>
      </c>
      <c r="M81" s="10">
        <v>0.43480000000000002</v>
      </c>
      <c r="N81" s="10">
        <v>0.40989999999999999</v>
      </c>
      <c r="Q81" t="s">
        <v>1</v>
      </c>
      <c r="R81" s="3">
        <f>C81-$C$4</f>
        <v>9.3600000000000017E-2</v>
      </c>
      <c r="S81">
        <f>D81-$D$4</f>
        <v>7.350000000000001E-2</v>
      </c>
      <c r="T81">
        <f>E81-$E$4</f>
        <v>0.52859999999999996</v>
      </c>
      <c r="U81">
        <f>F81-$F$4</f>
        <v>2.3593999999999999</v>
      </c>
      <c r="V81">
        <f>G81-$G$4</f>
        <v>9.1400000000000037E-2</v>
      </c>
      <c r="W81">
        <f>H81-$H$4</f>
        <v>7.4199999999999988E-2</v>
      </c>
      <c r="X81">
        <f>I81-$I$4</f>
        <v>7.7100000000000002E-2</v>
      </c>
      <c r="Y81">
        <f>J81-$J$4</f>
        <v>6.9499999999999951E-2</v>
      </c>
      <c r="Z81">
        <f>K81-$K$4</f>
        <v>0.92219999999999991</v>
      </c>
      <c r="AA81">
        <f>L81-$L$4</f>
        <v>2.3922999999999996</v>
      </c>
      <c r="AB81">
        <f>M81-$M$4</f>
        <v>8.4199999999999997E-2</v>
      </c>
      <c r="AC81">
        <f>N81-$N$4</f>
        <v>7.9199999999999993E-2</v>
      </c>
      <c r="AF81" t="s">
        <v>1</v>
      </c>
      <c r="AG81" s="3">
        <f>IF(R81-$R$81&lt;0,"0",R81-$R$81)</f>
        <v>0</v>
      </c>
      <c r="AH81" s="3" t="str">
        <f t="shared" ref="AH81:AJ81" si="54">IF(S81-$R$81&lt;0,"0",S81-$R$81)</f>
        <v>0</v>
      </c>
      <c r="AI81" s="3">
        <f t="shared" si="54"/>
        <v>0.43499999999999994</v>
      </c>
      <c r="AJ81" s="3">
        <f t="shared" si="54"/>
        <v>2.2658</v>
      </c>
      <c r="AK81" s="3">
        <f>IF(V81-$V$81&lt;0,"0",V81-$V$81)</f>
        <v>0</v>
      </c>
      <c r="AL81" s="3" t="str">
        <f t="shared" ref="AL81:AN81" si="55">IF(W81-$V$81&lt;0,"0",W81-$V$81)</f>
        <v>0</v>
      </c>
      <c r="AM81" s="3" t="str">
        <f t="shared" si="55"/>
        <v>0</v>
      </c>
      <c r="AN81" s="3" t="str">
        <f t="shared" si="55"/>
        <v>0</v>
      </c>
      <c r="AO81" s="3">
        <f>IF(Z81-$Z$81&lt;0,"0",Z81-$Z$81)</f>
        <v>0</v>
      </c>
      <c r="AP81" s="3">
        <f t="shared" ref="AP81:AR81" si="56">IF(AA81-$Z$81&lt;0,"0",AA81-$Z$81)</f>
        <v>1.4700999999999997</v>
      </c>
      <c r="AQ81" s="3" t="str">
        <f t="shared" si="56"/>
        <v>0</v>
      </c>
      <c r="AR81" s="3" t="str">
        <f t="shared" si="56"/>
        <v>0</v>
      </c>
    </row>
    <row r="82" spans="2:52" x14ac:dyDescent="0.3">
      <c r="B82" t="s">
        <v>2</v>
      </c>
      <c r="C82" s="10">
        <v>0.44850000000000001</v>
      </c>
      <c r="D82" s="10">
        <v>0.55120000000000002</v>
      </c>
      <c r="E82" s="10">
        <v>0.41110000000000002</v>
      </c>
      <c r="F82" s="10">
        <v>0.41310000000000002</v>
      </c>
      <c r="G82" s="10">
        <v>0.42649999999999999</v>
      </c>
      <c r="H82" s="10">
        <v>0.55920000000000003</v>
      </c>
      <c r="I82" s="10">
        <v>0.43099999999999999</v>
      </c>
      <c r="J82" s="10">
        <v>2.8323</v>
      </c>
      <c r="K82" s="10">
        <v>0.4239</v>
      </c>
      <c r="L82" s="10">
        <v>2.5828000000000002</v>
      </c>
      <c r="M82" s="10">
        <v>0.40100000000000002</v>
      </c>
      <c r="N82" s="10">
        <v>2.7942999999999998</v>
      </c>
      <c r="Q82" t="s">
        <v>2</v>
      </c>
      <c r="R82">
        <f>C82-$C$5</f>
        <v>6.6800000000000026E-2</v>
      </c>
      <c r="S82">
        <f>D82-$D$5</f>
        <v>5.3900000000000003E-2</v>
      </c>
      <c r="T82">
        <f>E82-$E$5</f>
        <v>5.8400000000000007E-2</v>
      </c>
      <c r="U82">
        <f>F82-$F$5</f>
        <v>5.7800000000000018E-2</v>
      </c>
      <c r="V82">
        <f>G82-$G$5</f>
        <v>5.5699999999999972E-2</v>
      </c>
      <c r="W82">
        <f>H82-$H$5</f>
        <v>8.8600000000000012E-2</v>
      </c>
      <c r="X82">
        <f>I82-$I$5</f>
        <v>7.240000000000002E-2</v>
      </c>
      <c r="Y82">
        <f>J82-$J$5</f>
        <v>2.4944000000000002</v>
      </c>
      <c r="Z82">
        <f>K82-$K$5</f>
        <v>5.1800000000000013E-2</v>
      </c>
      <c r="AA82">
        <f>L82-$L$5</f>
        <v>2.1092000000000004</v>
      </c>
      <c r="AB82">
        <f>M82-$M$5</f>
        <v>5.8900000000000008E-2</v>
      </c>
      <c r="AC82">
        <f>N82-$N$5</f>
        <v>2.4493</v>
      </c>
      <c r="AF82" t="s">
        <v>2</v>
      </c>
      <c r="AG82" s="3" t="str">
        <f t="shared" ref="AG82:AG88" si="57">IF(R82-$R$81&lt;0,"0",R82-$R$81)</f>
        <v>0</v>
      </c>
      <c r="AH82" s="3" t="str">
        <f t="shared" ref="AH82:AH88" si="58">IF(S82-$R$81&lt;0,"0",S82-$R$81)</f>
        <v>0</v>
      </c>
      <c r="AI82" s="3" t="str">
        <f t="shared" ref="AI82:AI88" si="59">IF(T82-$R$81&lt;0,"0",T82-$R$81)</f>
        <v>0</v>
      </c>
      <c r="AJ82" s="3" t="str">
        <f t="shared" ref="AJ82:AJ88" si="60">IF(U82-$R$81&lt;0,"0",U82-$R$81)</f>
        <v>0</v>
      </c>
      <c r="AK82" s="3" t="str">
        <f t="shared" ref="AK82:AK88" si="61">IF(V82-$V$81&lt;0,"0",V82-$V$81)</f>
        <v>0</v>
      </c>
      <c r="AL82" s="3" t="str">
        <f t="shared" ref="AL82:AL88" si="62">IF(W82-$V$81&lt;0,"0",W82-$V$81)</f>
        <v>0</v>
      </c>
      <c r="AM82" s="3" t="str">
        <f t="shared" ref="AM82:AM88" si="63">IF(X82-$V$81&lt;0,"0",X82-$V$81)</f>
        <v>0</v>
      </c>
      <c r="AN82" s="3">
        <f t="shared" ref="AN82:AN88" si="64">IF(Y82-$V$81&lt;0,"0",Y82-$V$81)</f>
        <v>2.403</v>
      </c>
      <c r="AO82" s="3" t="str">
        <f t="shared" ref="AO82:AO88" si="65">IF(Z82-$Z$81&lt;0,"0",Z82-$Z$81)</f>
        <v>0</v>
      </c>
      <c r="AP82" s="3">
        <f t="shared" ref="AP82:AP88" si="66">IF(AA82-$Z$81&lt;0,"0",AA82-$Z$81)</f>
        <v>1.1870000000000005</v>
      </c>
      <c r="AQ82" s="3" t="str">
        <f t="shared" ref="AQ82:AQ88" si="67">IF(AB82-$Z$81&lt;0,"0",AB82-$Z$81)</f>
        <v>0</v>
      </c>
      <c r="AR82" s="3">
        <f t="shared" ref="AR82:AR88" si="68">IF(AC82-$Z$81&lt;0,"0",AC82-$Z$81)</f>
        <v>1.5271000000000001</v>
      </c>
    </row>
    <row r="83" spans="2:52" x14ac:dyDescent="0.3">
      <c r="B83" t="s">
        <v>3</v>
      </c>
      <c r="C83" s="10">
        <v>0.43180000000000002</v>
      </c>
      <c r="D83" s="10">
        <v>0.4985</v>
      </c>
      <c r="E83" s="10">
        <v>0.45090000000000002</v>
      </c>
      <c r="F83" s="10">
        <v>1.1992</v>
      </c>
      <c r="G83" s="10">
        <v>1.1709000000000001</v>
      </c>
      <c r="H83" s="10">
        <v>0.41920000000000002</v>
      </c>
      <c r="I83" s="10">
        <v>0.439</v>
      </c>
      <c r="J83" s="10">
        <v>1.6096999999999999</v>
      </c>
      <c r="K83" s="10">
        <v>1.2743</v>
      </c>
      <c r="L83" s="10">
        <v>2.8614999999999999</v>
      </c>
      <c r="M83" s="10">
        <v>0.42880000000000001</v>
      </c>
      <c r="N83" s="10">
        <v>0.57499999999999996</v>
      </c>
      <c r="Q83" t="s">
        <v>3</v>
      </c>
      <c r="R83">
        <f>C83-$C$6</f>
        <v>1.3500000000000012E-2</v>
      </c>
      <c r="S83">
        <f>D83-$D$6</f>
        <v>0.12259999999999999</v>
      </c>
      <c r="T83">
        <f>E83-$E$6</f>
        <v>6.9400000000000017E-2</v>
      </c>
      <c r="U83">
        <f>F83-$F$6</f>
        <v>0.80630000000000002</v>
      </c>
      <c r="V83">
        <f>G83-$G$6</f>
        <v>0.72950000000000004</v>
      </c>
      <c r="W83">
        <f>H83-$H$6</f>
        <v>6.1200000000000032E-2</v>
      </c>
      <c r="X83">
        <f>I83-$I$6</f>
        <v>6.6900000000000015E-2</v>
      </c>
      <c r="Y83">
        <f>J83-$J$6</f>
        <v>1.2411999999999999</v>
      </c>
      <c r="Z83">
        <f>K83-$K$6</f>
        <v>0.88959999999999995</v>
      </c>
      <c r="AA83">
        <f>L83-$L$6</f>
        <v>2.4975000000000001</v>
      </c>
      <c r="AB83">
        <f>M83-$M$6</f>
        <v>5.920000000000003E-2</v>
      </c>
      <c r="AC83">
        <f>N83-$N$6</f>
        <v>0.18749999999999994</v>
      </c>
      <c r="AF83" t="s">
        <v>3</v>
      </c>
      <c r="AG83" s="3" t="str">
        <f t="shared" si="57"/>
        <v>0</v>
      </c>
      <c r="AH83" s="3">
        <f t="shared" si="58"/>
        <v>2.899999999999997E-2</v>
      </c>
      <c r="AI83" s="3" t="str">
        <f t="shared" si="59"/>
        <v>0</v>
      </c>
      <c r="AJ83" s="3">
        <f t="shared" si="60"/>
        <v>0.7127</v>
      </c>
      <c r="AK83" s="3">
        <f t="shared" si="61"/>
        <v>0.6381</v>
      </c>
      <c r="AL83" s="3" t="str">
        <f t="shared" si="62"/>
        <v>0</v>
      </c>
      <c r="AM83" s="3" t="str">
        <f t="shared" si="63"/>
        <v>0</v>
      </c>
      <c r="AN83" s="3">
        <f t="shared" si="64"/>
        <v>1.1497999999999999</v>
      </c>
      <c r="AO83" s="3" t="str">
        <f t="shared" si="65"/>
        <v>0</v>
      </c>
      <c r="AP83" s="3">
        <f t="shared" si="66"/>
        <v>1.5753000000000001</v>
      </c>
      <c r="AQ83" s="3" t="str">
        <f t="shared" si="67"/>
        <v>0</v>
      </c>
      <c r="AR83" s="3" t="str">
        <f t="shared" si="68"/>
        <v>0</v>
      </c>
    </row>
    <row r="84" spans="2:52" x14ac:dyDescent="0.3">
      <c r="B84" t="s">
        <v>4</v>
      </c>
      <c r="C84" s="10">
        <v>0.43190000000000001</v>
      </c>
      <c r="D84" s="10">
        <v>0.42209999999999998</v>
      </c>
      <c r="E84" s="10">
        <v>1.0209999999999999</v>
      </c>
      <c r="F84" s="10">
        <v>0.41320000000000001</v>
      </c>
      <c r="G84" s="10">
        <v>0.46339999999999998</v>
      </c>
      <c r="H84" s="10">
        <v>2.3828999999999998</v>
      </c>
      <c r="I84" s="10">
        <v>1.0998000000000001</v>
      </c>
      <c r="J84" s="10">
        <v>0.40550000000000003</v>
      </c>
      <c r="K84" s="10">
        <v>2.7427999999999999</v>
      </c>
      <c r="L84" s="10">
        <v>1.9429000000000001</v>
      </c>
      <c r="M84" s="10">
        <v>0.39019999999999999</v>
      </c>
      <c r="N84" s="10">
        <v>2.4994999999999998</v>
      </c>
      <c r="Q84" t="s">
        <v>4</v>
      </c>
      <c r="R84">
        <f>C84-$C$7</f>
        <v>2.6399999999999979E-2</v>
      </c>
      <c r="S84">
        <f>D84-$D$7</f>
        <v>3.9800000000000002E-2</v>
      </c>
      <c r="T84">
        <f>E84-$E$7</f>
        <v>0.64969999999999994</v>
      </c>
      <c r="U84">
        <f>F84-$F$7</f>
        <v>5.7200000000000029E-2</v>
      </c>
      <c r="V84">
        <f>G84-$G$7</f>
        <v>3.6199999999999954E-2</v>
      </c>
      <c r="W84">
        <f>H84-$H$7</f>
        <v>2.0057</v>
      </c>
      <c r="X84">
        <f>I84-$I$7</f>
        <v>0.73980000000000012</v>
      </c>
      <c r="Y84">
        <f>J84-$J$7</f>
        <v>6.0000000000000053E-2</v>
      </c>
      <c r="Z84">
        <f>K84-$K$7</f>
        <v>2.3401999999999998</v>
      </c>
      <c r="AA84">
        <f>L84-$L$7</f>
        <v>1.5908</v>
      </c>
      <c r="AB84">
        <f>M84-$M$7</f>
        <v>5.209999999999998E-2</v>
      </c>
      <c r="AC84">
        <f>N84-$N$7</f>
        <v>2.1631</v>
      </c>
      <c r="AF84" t="s">
        <v>4</v>
      </c>
      <c r="AG84" s="3" t="str">
        <f t="shared" si="57"/>
        <v>0</v>
      </c>
      <c r="AH84" s="3" t="str">
        <f t="shared" si="58"/>
        <v>0</v>
      </c>
      <c r="AI84" s="3">
        <f t="shared" si="59"/>
        <v>0.55609999999999993</v>
      </c>
      <c r="AJ84" s="3" t="str">
        <f t="shared" si="60"/>
        <v>0</v>
      </c>
      <c r="AK84" s="3" t="str">
        <f t="shared" si="61"/>
        <v>0</v>
      </c>
      <c r="AL84" s="3">
        <f t="shared" si="62"/>
        <v>1.9142999999999999</v>
      </c>
      <c r="AM84" s="3">
        <f t="shared" si="63"/>
        <v>0.64840000000000009</v>
      </c>
      <c r="AN84" s="3" t="str">
        <f t="shared" si="64"/>
        <v>0</v>
      </c>
      <c r="AO84" s="3">
        <f t="shared" si="65"/>
        <v>1.4179999999999999</v>
      </c>
      <c r="AP84" s="3">
        <f t="shared" si="66"/>
        <v>0.66860000000000008</v>
      </c>
      <c r="AQ84" s="3" t="str">
        <f t="shared" si="67"/>
        <v>0</v>
      </c>
      <c r="AR84" s="3">
        <f t="shared" si="68"/>
        <v>1.2409000000000001</v>
      </c>
    </row>
    <row r="85" spans="2:52" x14ac:dyDescent="0.3">
      <c r="B85" t="s">
        <v>5</v>
      </c>
      <c r="C85" s="10">
        <v>0.62760000000000005</v>
      </c>
      <c r="D85" s="10">
        <v>2.5007999999999999</v>
      </c>
      <c r="E85" s="10">
        <v>2.8109000000000002</v>
      </c>
      <c r="F85" s="10">
        <v>0.79310000000000003</v>
      </c>
      <c r="G85" s="10">
        <v>1.1062000000000001</v>
      </c>
      <c r="H85" s="10">
        <v>0.42699999999999999</v>
      </c>
      <c r="I85" s="10">
        <v>0.43819999999999998</v>
      </c>
      <c r="J85" s="10">
        <v>0.42630000000000001</v>
      </c>
      <c r="K85" s="10">
        <v>0.4264</v>
      </c>
      <c r="L85" s="10">
        <v>1.9630000000000001</v>
      </c>
      <c r="M85" s="10">
        <v>0.43070000000000003</v>
      </c>
      <c r="N85" s="10">
        <v>0.52470000000000006</v>
      </c>
      <c r="Q85" t="s">
        <v>5</v>
      </c>
      <c r="R85">
        <f>C85-$C$8</f>
        <v>0.23160000000000003</v>
      </c>
      <c r="S85">
        <f>D85-$D$8</f>
        <v>2.1078000000000001</v>
      </c>
      <c r="T85">
        <f>E85-$E$8</f>
        <v>2.4347000000000003</v>
      </c>
      <c r="U85">
        <f>F85-$F$8</f>
        <v>0.38470000000000004</v>
      </c>
      <c r="V85">
        <f>G85-$G$8</f>
        <v>0.71379999999999999</v>
      </c>
      <c r="W85">
        <f>H85-$H$8</f>
        <v>5.9299999999999964E-2</v>
      </c>
      <c r="X85">
        <f>I85-$I$8</f>
        <v>5.8999999999999997E-2</v>
      </c>
      <c r="Y85">
        <f>J85-$J$8</f>
        <v>5.1800000000000013E-2</v>
      </c>
      <c r="Z85">
        <f>K85-$K$8</f>
        <v>3.0299999999999994E-2</v>
      </c>
      <c r="AA85">
        <f>L85-$L$8</f>
        <v>1.5963000000000001</v>
      </c>
      <c r="AB85">
        <f>M85-$M$8</f>
        <v>5.5700000000000027E-2</v>
      </c>
      <c r="AC85">
        <f>N85-$N$8</f>
        <v>0.16600000000000004</v>
      </c>
      <c r="AF85" t="s">
        <v>5</v>
      </c>
      <c r="AG85" s="3">
        <f t="shared" si="57"/>
        <v>0.13800000000000001</v>
      </c>
      <c r="AH85" s="3">
        <f t="shared" si="58"/>
        <v>2.0142000000000002</v>
      </c>
      <c r="AI85" s="3">
        <f t="shared" si="59"/>
        <v>2.3411000000000004</v>
      </c>
      <c r="AJ85" s="3">
        <f t="shared" si="60"/>
        <v>0.29110000000000003</v>
      </c>
      <c r="AK85" s="3">
        <f t="shared" si="61"/>
        <v>0.62239999999999995</v>
      </c>
      <c r="AL85" s="3" t="str">
        <f t="shared" si="62"/>
        <v>0</v>
      </c>
      <c r="AM85" s="3" t="str">
        <f t="shared" si="63"/>
        <v>0</v>
      </c>
      <c r="AN85" s="3" t="str">
        <f t="shared" si="64"/>
        <v>0</v>
      </c>
      <c r="AO85" s="3" t="str">
        <f t="shared" si="65"/>
        <v>0</v>
      </c>
      <c r="AP85" s="3">
        <f t="shared" si="66"/>
        <v>0.67410000000000014</v>
      </c>
      <c r="AQ85" s="3" t="str">
        <f t="shared" si="67"/>
        <v>0</v>
      </c>
      <c r="AR85" s="3" t="str">
        <f t="shared" si="68"/>
        <v>0</v>
      </c>
    </row>
    <row r="86" spans="2:52" x14ac:dyDescent="0.3">
      <c r="B86" t="s">
        <v>6</v>
      </c>
      <c r="C86" s="10">
        <v>2.4533999999999998</v>
      </c>
      <c r="D86" s="10">
        <v>0.92059999999999997</v>
      </c>
      <c r="E86" s="10">
        <v>0.52739999999999998</v>
      </c>
      <c r="F86" s="10">
        <v>0.40479999999999999</v>
      </c>
      <c r="G86" s="10">
        <v>0.43580000000000002</v>
      </c>
      <c r="H86" s="10">
        <v>0.42630000000000001</v>
      </c>
      <c r="I86" s="10">
        <v>0.42270000000000002</v>
      </c>
      <c r="J86" s="10">
        <v>0.40450000000000003</v>
      </c>
      <c r="K86" s="10">
        <v>0.43619999999999998</v>
      </c>
      <c r="L86" s="10">
        <v>2.8279999999999998</v>
      </c>
      <c r="M86" s="10">
        <v>0.40300000000000002</v>
      </c>
      <c r="N86" s="10">
        <v>2.6398999999999999</v>
      </c>
      <c r="Q86" t="s">
        <v>6</v>
      </c>
      <c r="R86">
        <f>C86-$C$9</f>
        <v>2.0696999999999997</v>
      </c>
      <c r="S86">
        <f>D86-$D$9</f>
        <v>0.5464</v>
      </c>
      <c r="T86">
        <f>E86-$E$9</f>
        <v>0.16269999999999996</v>
      </c>
      <c r="U86">
        <f>F86-$F$9</f>
        <v>5.1400000000000001E-2</v>
      </c>
      <c r="V86">
        <f>G86-$G$9</f>
        <v>5.3200000000000025E-2</v>
      </c>
      <c r="W86">
        <f>H86-$H$9</f>
        <v>7.2099999999999997E-2</v>
      </c>
      <c r="X86">
        <f>I86-$I$9</f>
        <v>5.5700000000000027E-2</v>
      </c>
      <c r="Y86">
        <f>J86-$J$9</f>
        <v>5.3500000000000048E-2</v>
      </c>
      <c r="Z86">
        <f>K86-$K$9</f>
        <v>5.7799999999999963E-2</v>
      </c>
      <c r="AA86">
        <f>L86-$L$9</f>
        <v>2.4867999999999997</v>
      </c>
      <c r="AB86">
        <f>M86-$M$9</f>
        <v>5.5900000000000005E-2</v>
      </c>
      <c r="AC86">
        <f>N86-$N$9</f>
        <v>2.3117999999999999</v>
      </c>
      <c r="AF86" t="s">
        <v>6</v>
      </c>
      <c r="AG86" s="3">
        <f t="shared" si="57"/>
        <v>1.9760999999999997</v>
      </c>
      <c r="AH86" s="3">
        <f t="shared" si="58"/>
        <v>0.45279999999999998</v>
      </c>
      <c r="AI86" s="3">
        <f t="shared" si="59"/>
        <v>6.9099999999999939E-2</v>
      </c>
      <c r="AJ86" s="3" t="str">
        <f t="shared" si="60"/>
        <v>0</v>
      </c>
      <c r="AK86" s="3" t="str">
        <f t="shared" si="61"/>
        <v>0</v>
      </c>
      <c r="AL86" s="3" t="str">
        <f t="shared" si="62"/>
        <v>0</v>
      </c>
      <c r="AM86" s="3" t="str">
        <f t="shared" si="63"/>
        <v>0</v>
      </c>
      <c r="AN86" s="3" t="str">
        <f t="shared" si="64"/>
        <v>0</v>
      </c>
      <c r="AO86" s="3" t="str">
        <f t="shared" si="65"/>
        <v>0</v>
      </c>
      <c r="AP86" s="3">
        <f t="shared" si="66"/>
        <v>1.5645999999999998</v>
      </c>
      <c r="AQ86" s="3" t="str">
        <f t="shared" si="67"/>
        <v>0</v>
      </c>
      <c r="AR86" s="3">
        <f t="shared" si="68"/>
        <v>1.3895999999999999</v>
      </c>
    </row>
    <row r="87" spans="2:52" x14ac:dyDescent="0.3">
      <c r="B87" t="s">
        <v>7</v>
      </c>
      <c r="C87" s="10">
        <v>2.5059999999999998</v>
      </c>
      <c r="D87" s="10">
        <v>0.47849999999999998</v>
      </c>
      <c r="E87" s="10">
        <v>0.4254</v>
      </c>
      <c r="F87" s="10">
        <v>0.4617</v>
      </c>
      <c r="G87" s="10">
        <v>2.4752000000000001</v>
      </c>
      <c r="H87" s="10">
        <v>1.4033</v>
      </c>
      <c r="I87" s="10">
        <v>0.42680000000000001</v>
      </c>
      <c r="J87" s="10">
        <v>0.44350000000000001</v>
      </c>
      <c r="K87" s="10">
        <v>0.42009999999999997</v>
      </c>
      <c r="L87" s="10">
        <v>1.5111000000000001</v>
      </c>
      <c r="M87" s="10">
        <v>0.4047</v>
      </c>
      <c r="N87" s="10">
        <v>0.51919999999999999</v>
      </c>
      <c r="Q87" t="s">
        <v>7</v>
      </c>
      <c r="R87">
        <f>C87-$C$10</f>
        <v>2.1374</v>
      </c>
      <c r="S87">
        <f>D87-$D$10</f>
        <v>0.10880000000000001</v>
      </c>
      <c r="T87">
        <f>E87-$E$10</f>
        <v>2.7500000000000024E-2</v>
      </c>
      <c r="U87">
        <f>F87-$F$10</f>
        <v>5.7999999999999996E-2</v>
      </c>
      <c r="V87">
        <f>G87-$G$10</f>
        <v>2.0991</v>
      </c>
      <c r="W87">
        <f>H87-$H$10</f>
        <v>1.0390999999999999</v>
      </c>
      <c r="X87">
        <f>I87-$I$10</f>
        <v>2.3400000000000032E-2</v>
      </c>
      <c r="Y87">
        <f>J87-$J$10</f>
        <v>7.3599999999999999E-2</v>
      </c>
      <c r="Z87">
        <f>K87-$K$10</f>
        <v>4.9399999999999999E-2</v>
      </c>
      <c r="AA87">
        <f>L87-$L$10</f>
        <v>1.1540000000000001</v>
      </c>
      <c r="AB87">
        <f>M87-$M$10</f>
        <v>2.9700000000000004E-2</v>
      </c>
      <c r="AC87">
        <f>N87-$N$10</f>
        <v>0.14589999999999997</v>
      </c>
      <c r="AF87" t="s">
        <v>7</v>
      </c>
      <c r="AG87" s="3">
        <f t="shared" si="57"/>
        <v>2.0438000000000001</v>
      </c>
      <c r="AH87" s="3">
        <f t="shared" si="58"/>
        <v>1.5199999999999991E-2</v>
      </c>
      <c r="AI87" s="3" t="str">
        <f t="shared" si="59"/>
        <v>0</v>
      </c>
      <c r="AJ87" s="3" t="str">
        <f t="shared" si="60"/>
        <v>0</v>
      </c>
      <c r="AK87" s="3">
        <f t="shared" si="61"/>
        <v>2.0076999999999998</v>
      </c>
      <c r="AL87" s="3">
        <f t="shared" si="62"/>
        <v>0.94769999999999988</v>
      </c>
      <c r="AM87" s="3" t="str">
        <f t="shared" si="63"/>
        <v>0</v>
      </c>
      <c r="AN87" s="3" t="str">
        <f t="shared" si="64"/>
        <v>0</v>
      </c>
      <c r="AO87" s="3" t="str">
        <f t="shared" si="65"/>
        <v>0</v>
      </c>
      <c r="AP87" s="3">
        <f t="shared" si="66"/>
        <v>0.23180000000000023</v>
      </c>
      <c r="AQ87" s="3" t="str">
        <f t="shared" si="67"/>
        <v>0</v>
      </c>
      <c r="AR87" s="3" t="str">
        <f t="shared" si="68"/>
        <v>0</v>
      </c>
    </row>
    <row r="88" spans="2:52" x14ac:dyDescent="0.3">
      <c r="B88" t="s">
        <v>8</v>
      </c>
      <c r="C88" s="10">
        <v>2.4731000000000001</v>
      </c>
      <c r="D88" s="10">
        <v>0.41210000000000002</v>
      </c>
      <c r="E88" s="10">
        <v>0.40410000000000001</v>
      </c>
      <c r="F88" s="10">
        <v>0.90259999999999996</v>
      </c>
      <c r="G88" s="10">
        <v>2.3191999999999999</v>
      </c>
      <c r="H88" s="10">
        <v>1.8029999999999999</v>
      </c>
      <c r="I88" s="10">
        <v>0.4173</v>
      </c>
      <c r="J88" s="10">
        <v>0.44159999999999999</v>
      </c>
      <c r="K88" s="10">
        <v>0.87</v>
      </c>
      <c r="L88" s="10">
        <v>0.73580000000000001</v>
      </c>
      <c r="M88" s="10">
        <v>0.41289999999999999</v>
      </c>
      <c r="N88" s="10">
        <v>0.42909999999999998</v>
      </c>
      <c r="Q88" t="s">
        <v>8</v>
      </c>
      <c r="R88">
        <f>C88-$C$11</f>
        <v>2.1248</v>
      </c>
      <c r="S88">
        <f>D88-$D$11</f>
        <v>5.2400000000000002E-2</v>
      </c>
      <c r="T88">
        <f>E88-$E$11</f>
        <v>5.6700000000000028E-2</v>
      </c>
      <c r="U88">
        <f>F88-$F$11</f>
        <v>0.51649999999999996</v>
      </c>
      <c r="V88">
        <f>G88-$G$11</f>
        <v>1.9648999999999999</v>
      </c>
      <c r="W88">
        <f>H88-$H$11</f>
        <v>1.4357</v>
      </c>
      <c r="X88">
        <f>I88-$I$11</f>
        <v>5.8099999999999985E-2</v>
      </c>
      <c r="Y88">
        <f>J88-$J$11</f>
        <v>6.9099999999999995E-2</v>
      </c>
      <c r="Z88">
        <f>K88-$K$11</f>
        <v>0.49730000000000002</v>
      </c>
      <c r="AA88">
        <f>L88-$L$11</f>
        <v>0.36680000000000001</v>
      </c>
      <c r="AB88">
        <f>M88-$M$11</f>
        <v>6.9299999999999973E-2</v>
      </c>
      <c r="AC88">
        <f>N88-$N$11</f>
        <v>8.9999999999999969E-2</v>
      </c>
      <c r="AF88" t="s">
        <v>8</v>
      </c>
      <c r="AG88" s="3">
        <f t="shared" si="57"/>
        <v>2.0312000000000001</v>
      </c>
      <c r="AH88" s="3" t="str">
        <f t="shared" si="58"/>
        <v>0</v>
      </c>
      <c r="AI88" s="3" t="str">
        <f t="shared" si="59"/>
        <v>0</v>
      </c>
      <c r="AJ88" s="3">
        <f t="shared" si="60"/>
        <v>0.42289999999999994</v>
      </c>
      <c r="AK88" s="3">
        <f t="shared" si="61"/>
        <v>1.8734999999999999</v>
      </c>
      <c r="AL88" s="3">
        <f t="shared" si="62"/>
        <v>1.3443000000000001</v>
      </c>
      <c r="AM88" s="3" t="str">
        <f t="shared" si="63"/>
        <v>0</v>
      </c>
      <c r="AN88" s="3" t="str">
        <f t="shared" si="64"/>
        <v>0</v>
      </c>
      <c r="AO88" s="3" t="str">
        <f t="shared" si="65"/>
        <v>0</v>
      </c>
      <c r="AP88" s="3" t="str">
        <f t="shared" si="66"/>
        <v>0</v>
      </c>
      <c r="AQ88" s="3" t="str">
        <f t="shared" si="67"/>
        <v>0</v>
      </c>
      <c r="AR88" s="3" t="str">
        <f t="shared" si="68"/>
        <v>0</v>
      </c>
    </row>
    <row r="89" spans="2:52" ht="15" thickBot="1" x14ac:dyDescent="0.35"/>
    <row r="90" spans="2:52" x14ac:dyDescent="0.3">
      <c r="B90">
        <v>192</v>
      </c>
      <c r="Q90">
        <v>192</v>
      </c>
      <c r="AF90">
        <v>192</v>
      </c>
      <c r="AV90" t="s">
        <v>10</v>
      </c>
      <c r="AW90" t="s">
        <v>11</v>
      </c>
      <c r="AX90" t="s">
        <v>12</v>
      </c>
      <c r="AY90" s="4" t="s">
        <v>13</v>
      </c>
      <c r="AZ90" s="5" t="s">
        <v>14</v>
      </c>
    </row>
    <row r="91" spans="2:52" ht="15" thickBot="1" x14ac:dyDescent="0.35">
      <c r="B91" t="s">
        <v>0</v>
      </c>
      <c r="C91" s="1">
        <v>1</v>
      </c>
      <c r="D91" s="1">
        <v>2</v>
      </c>
      <c r="E91" s="1">
        <v>3</v>
      </c>
      <c r="F91" s="1">
        <v>4</v>
      </c>
      <c r="G91" s="1">
        <v>5</v>
      </c>
      <c r="H91" s="1">
        <v>6</v>
      </c>
      <c r="I91" s="1">
        <v>7</v>
      </c>
      <c r="J91" s="1">
        <v>8</v>
      </c>
      <c r="K91" s="1">
        <v>9</v>
      </c>
      <c r="L91" s="1">
        <v>10</v>
      </c>
      <c r="M91" s="1">
        <v>11</v>
      </c>
      <c r="N91" s="1">
        <v>12</v>
      </c>
      <c r="Q91" t="s">
        <v>0</v>
      </c>
      <c r="R91">
        <v>1</v>
      </c>
      <c r="S91">
        <v>2</v>
      </c>
      <c r="T91">
        <v>3</v>
      </c>
      <c r="U91">
        <v>4</v>
      </c>
      <c r="V91">
        <v>5</v>
      </c>
      <c r="W91">
        <v>6</v>
      </c>
      <c r="X91">
        <v>7</v>
      </c>
      <c r="Y91">
        <v>8</v>
      </c>
      <c r="Z91">
        <v>9</v>
      </c>
      <c r="AA91">
        <v>10</v>
      </c>
      <c r="AB91">
        <v>11</v>
      </c>
      <c r="AC91">
        <v>12</v>
      </c>
      <c r="AF91" t="s">
        <v>0</v>
      </c>
      <c r="AG91">
        <v>1</v>
      </c>
      <c r="AH91">
        <v>2</v>
      </c>
      <c r="AI91">
        <v>3</v>
      </c>
      <c r="AJ91">
        <v>4</v>
      </c>
      <c r="AK91">
        <v>5</v>
      </c>
      <c r="AL91">
        <v>6</v>
      </c>
      <c r="AM91">
        <v>7</v>
      </c>
      <c r="AN91">
        <v>8</v>
      </c>
      <c r="AO91">
        <v>9</v>
      </c>
      <c r="AP91">
        <v>10</v>
      </c>
      <c r="AQ91">
        <v>11</v>
      </c>
      <c r="AR91">
        <v>12</v>
      </c>
      <c r="AV91">
        <f>SUM(AG92:AJ99)/31</f>
        <v>0.47222580645161283</v>
      </c>
      <c r="AW91">
        <f>SUM(AK92:AN99)/31</f>
        <v>0.37436774193548389</v>
      </c>
      <c r="AX91">
        <f>SUM(AO92:AR99)/31</f>
        <v>0.40762580645161284</v>
      </c>
      <c r="AY91" s="6">
        <f>AVERAGE(AV91:AX91)</f>
        <v>0.41807311827956983</v>
      </c>
      <c r="AZ91" s="7">
        <f>STDEV(AV91:AX91)</f>
        <v>4.9758516266400481E-2</v>
      </c>
    </row>
    <row r="92" spans="2:52" x14ac:dyDescent="0.3">
      <c r="B92" t="s">
        <v>1</v>
      </c>
      <c r="C92" s="10">
        <v>0.4496</v>
      </c>
      <c r="D92" s="10">
        <v>0.43180000000000002</v>
      </c>
      <c r="E92" s="10">
        <v>0.84530000000000005</v>
      </c>
      <c r="F92" s="10">
        <v>2.7437</v>
      </c>
      <c r="G92" s="10">
        <v>0.4577</v>
      </c>
      <c r="H92" s="10">
        <v>0.43519999999999998</v>
      </c>
      <c r="I92" s="10">
        <v>0.44190000000000002</v>
      </c>
      <c r="J92" s="10">
        <v>0.42159999999999997</v>
      </c>
      <c r="K92" s="10">
        <v>1.0819000000000001</v>
      </c>
      <c r="L92" s="10">
        <v>2.7829000000000002</v>
      </c>
      <c r="M92" s="10">
        <v>0.43469999999999998</v>
      </c>
      <c r="N92" s="10">
        <v>0.41010000000000002</v>
      </c>
      <c r="Q92" t="s">
        <v>1</v>
      </c>
      <c r="R92" s="3">
        <f>C92-$C$4</f>
        <v>9.5200000000000007E-2</v>
      </c>
      <c r="S92">
        <f>D92-$D$4</f>
        <v>7.290000000000002E-2</v>
      </c>
      <c r="T92">
        <f>E92-$E$4</f>
        <v>0.49640000000000006</v>
      </c>
      <c r="U92">
        <f>F92-$F$4</f>
        <v>2.3839000000000001</v>
      </c>
      <c r="V92">
        <f>G92-$G$4</f>
        <v>9.8600000000000021E-2</v>
      </c>
      <c r="W92">
        <f>H92-$H$4</f>
        <v>7.1799999999999975E-2</v>
      </c>
      <c r="X92">
        <f>I92-$I$4</f>
        <v>7.5000000000000011E-2</v>
      </c>
      <c r="Y92">
        <f>J92-$J$4</f>
        <v>6.9499999999999951E-2</v>
      </c>
      <c r="Z92">
        <f>K92-$K$4</f>
        <v>0.72310000000000008</v>
      </c>
      <c r="AA92">
        <f>L92-$L$4</f>
        <v>2.4218999999999999</v>
      </c>
      <c r="AB92">
        <f>M92-$M$4</f>
        <v>8.4099999999999953E-2</v>
      </c>
      <c r="AC92">
        <f>N92-$N$4</f>
        <v>7.9400000000000026E-2</v>
      </c>
      <c r="AF92" t="s">
        <v>1</v>
      </c>
      <c r="AG92">
        <f>IF(R92-$R$92&lt;0,"0",R92-$R$92)</f>
        <v>0</v>
      </c>
      <c r="AH92" t="str">
        <f t="shared" ref="AH92:AJ92" si="69">IF(S92-$R$92&lt;0,"0",S92-$R$92)</f>
        <v>0</v>
      </c>
      <c r="AI92">
        <f t="shared" si="69"/>
        <v>0.40120000000000006</v>
      </c>
      <c r="AJ92">
        <f t="shared" si="69"/>
        <v>2.2887</v>
      </c>
      <c r="AK92">
        <f>IF(V92-$V$92&lt;0,"0",V92-$V$92)</f>
        <v>0</v>
      </c>
      <c r="AL92" t="str">
        <f t="shared" ref="AL92:AN92" si="70">IF(W92-$V$92&lt;0,"0",W92-$V$92)</f>
        <v>0</v>
      </c>
      <c r="AM92" t="str">
        <f t="shared" si="70"/>
        <v>0</v>
      </c>
      <c r="AN92" t="str">
        <f t="shared" si="70"/>
        <v>0</v>
      </c>
      <c r="AO92">
        <f>IF(Z92-$Z$92&lt;0,"0",Z92-$Z$92)</f>
        <v>0</v>
      </c>
      <c r="AP92">
        <f t="shared" ref="AP92:AR92" si="71">IF(AA92-$Z$92&lt;0,"0",AA92-$Z$92)</f>
        <v>1.6987999999999999</v>
      </c>
      <c r="AQ92" t="str">
        <f t="shared" si="71"/>
        <v>0</v>
      </c>
      <c r="AR92" t="str">
        <f t="shared" si="71"/>
        <v>0</v>
      </c>
    </row>
    <row r="93" spans="2:52" x14ac:dyDescent="0.3">
      <c r="B93" t="s">
        <v>2</v>
      </c>
      <c r="C93" s="10">
        <v>0.44750000000000001</v>
      </c>
      <c r="D93" s="10">
        <v>0.54910000000000003</v>
      </c>
      <c r="E93" s="10">
        <v>0.41620000000000001</v>
      </c>
      <c r="F93" s="10">
        <v>0.42380000000000001</v>
      </c>
      <c r="G93" s="10">
        <v>0.42599999999999999</v>
      </c>
      <c r="H93" s="10">
        <v>0.55869999999999997</v>
      </c>
      <c r="I93" s="10">
        <v>0.43540000000000001</v>
      </c>
      <c r="J93" s="10">
        <v>2.4022999999999999</v>
      </c>
      <c r="K93" s="10">
        <v>0.42399999999999999</v>
      </c>
      <c r="L93" s="10">
        <v>2.5821000000000001</v>
      </c>
      <c r="M93" s="10">
        <v>0.40770000000000001</v>
      </c>
      <c r="N93" s="10">
        <v>2.4695999999999998</v>
      </c>
      <c r="Q93" t="s">
        <v>2</v>
      </c>
      <c r="R93">
        <f>C93-$C$5</f>
        <v>6.5800000000000025E-2</v>
      </c>
      <c r="S93">
        <f>D93-$D$5</f>
        <v>5.1800000000000013E-2</v>
      </c>
      <c r="T93">
        <f>E93-$E$5</f>
        <v>6.3500000000000001E-2</v>
      </c>
      <c r="U93">
        <f>F93-$F$5</f>
        <v>6.8500000000000005E-2</v>
      </c>
      <c r="V93">
        <f>G93-$G$5</f>
        <v>5.5199999999999971E-2</v>
      </c>
      <c r="W93">
        <f>H93-$H$5</f>
        <v>8.8099999999999956E-2</v>
      </c>
      <c r="X93">
        <f>I93-$I$5</f>
        <v>7.6800000000000035E-2</v>
      </c>
      <c r="Y93">
        <f>J93-$J$5</f>
        <v>2.0644</v>
      </c>
      <c r="Z93">
        <f>K93-$K$5</f>
        <v>5.1900000000000002E-2</v>
      </c>
      <c r="AA93">
        <f>L93-$L$5</f>
        <v>2.1085000000000003</v>
      </c>
      <c r="AB93">
        <f>M93-$M$5</f>
        <v>6.5599999999999992E-2</v>
      </c>
      <c r="AC93">
        <f>N93-$N$5</f>
        <v>2.1246</v>
      </c>
      <c r="AF93" t="s">
        <v>2</v>
      </c>
      <c r="AG93" t="str">
        <f t="shared" ref="AG93:AG99" si="72">IF(R93-$R$92&lt;0,"0",R93-$R$92)</f>
        <v>0</v>
      </c>
      <c r="AH93" t="str">
        <f t="shared" ref="AH93:AH99" si="73">IF(S93-$R$92&lt;0,"0",S93-$R$92)</f>
        <v>0</v>
      </c>
      <c r="AI93" t="str">
        <f t="shared" ref="AI93:AI99" si="74">IF(T93-$R$92&lt;0,"0",T93-$R$92)</f>
        <v>0</v>
      </c>
      <c r="AJ93" t="str">
        <f t="shared" ref="AJ93:AJ99" si="75">IF(U93-$R$92&lt;0,"0",U93-$R$92)</f>
        <v>0</v>
      </c>
      <c r="AK93" t="str">
        <f t="shared" ref="AK93:AK99" si="76">IF(V93-$V$92&lt;0,"0",V93-$V$92)</f>
        <v>0</v>
      </c>
      <c r="AL93" t="str">
        <f t="shared" ref="AL93:AL99" si="77">IF(W93-$V$92&lt;0,"0",W93-$V$92)</f>
        <v>0</v>
      </c>
      <c r="AM93" t="str">
        <f t="shared" ref="AM93:AM99" si="78">IF(X93-$V$92&lt;0,"0",X93-$V$92)</f>
        <v>0</v>
      </c>
      <c r="AN93">
        <f t="shared" ref="AN93:AN99" si="79">IF(Y93-$V$92&lt;0,"0",Y93-$V$92)</f>
        <v>1.9658</v>
      </c>
      <c r="AO93" t="str">
        <f t="shared" ref="AO93:AO99" si="80">IF(Z93-$Z$92&lt;0,"0",Z93-$Z$92)</f>
        <v>0</v>
      </c>
      <c r="AP93">
        <f t="shared" ref="AP93:AP99" si="81">IF(AA93-$Z$92&lt;0,"0",AA93-$Z$92)</f>
        <v>1.3854000000000002</v>
      </c>
      <c r="AQ93" t="str">
        <f t="shared" ref="AQ93:AQ99" si="82">IF(AB93-$Z$92&lt;0,"0",AB93-$Z$92)</f>
        <v>0</v>
      </c>
      <c r="AR93">
        <f t="shared" ref="AR93:AR99" si="83">IF(AC93-$Z$92&lt;0,"0",AC93-$Z$92)</f>
        <v>1.4015</v>
      </c>
    </row>
    <row r="94" spans="2:52" x14ac:dyDescent="0.3">
      <c r="B94" t="s">
        <v>3</v>
      </c>
      <c r="C94" s="10">
        <v>0.43519999999999998</v>
      </c>
      <c r="D94" s="10">
        <v>0.49880000000000002</v>
      </c>
      <c r="E94" s="10">
        <v>0.45989999999999998</v>
      </c>
      <c r="F94" s="10">
        <v>1.1516</v>
      </c>
      <c r="G94" s="10">
        <v>1.2453000000000001</v>
      </c>
      <c r="H94" s="10">
        <v>0.4259</v>
      </c>
      <c r="I94" s="10">
        <v>0.44040000000000001</v>
      </c>
      <c r="J94" s="10">
        <v>1.2174</v>
      </c>
      <c r="K94" s="10">
        <v>1.4239999999999999</v>
      </c>
      <c r="L94" s="10">
        <v>2.4746000000000001</v>
      </c>
      <c r="M94" s="10">
        <v>0.43209999999999998</v>
      </c>
      <c r="N94" s="10">
        <v>0.59160000000000001</v>
      </c>
      <c r="Q94" t="s">
        <v>3</v>
      </c>
      <c r="R94">
        <f>C94-$C$6</f>
        <v>1.6899999999999971E-2</v>
      </c>
      <c r="S94">
        <f>D94-$D$6</f>
        <v>0.12290000000000001</v>
      </c>
      <c r="T94">
        <f>E94-$E$6</f>
        <v>7.839999999999997E-2</v>
      </c>
      <c r="U94">
        <f>F94-$F$6</f>
        <v>0.75869999999999993</v>
      </c>
      <c r="V94">
        <f>G94-$G$6</f>
        <v>0.80390000000000006</v>
      </c>
      <c r="W94">
        <f>H94-$H$6</f>
        <v>6.7900000000000016E-2</v>
      </c>
      <c r="X94">
        <f>I94-$I$6</f>
        <v>6.8300000000000027E-2</v>
      </c>
      <c r="Y94">
        <f>J94-$J$6</f>
        <v>0.84889999999999999</v>
      </c>
      <c r="Z94">
        <f>K94-$K$6</f>
        <v>1.0392999999999999</v>
      </c>
      <c r="AA94">
        <f>L94-$L$6</f>
        <v>2.1106000000000003</v>
      </c>
      <c r="AB94">
        <f>M94-$M$6</f>
        <v>6.25E-2</v>
      </c>
      <c r="AC94">
        <f>N94-$N$6</f>
        <v>0.2041</v>
      </c>
      <c r="AF94" t="s">
        <v>3</v>
      </c>
      <c r="AG94" t="str">
        <f t="shared" si="72"/>
        <v>0</v>
      </c>
      <c r="AH94">
        <f t="shared" si="73"/>
        <v>2.7700000000000002E-2</v>
      </c>
      <c r="AI94" t="str">
        <f t="shared" si="74"/>
        <v>0</v>
      </c>
      <c r="AJ94">
        <f t="shared" si="75"/>
        <v>0.66349999999999998</v>
      </c>
      <c r="AK94">
        <f t="shared" si="76"/>
        <v>0.70530000000000004</v>
      </c>
      <c r="AL94" t="str">
        <f t="shared" si="77"/>
        <v>0</v>
      </c>
      <c r="AM94" t="str">
        <f t="shared" si="78"/>
        <v>0</v>
      </c>
      <c r="AN94">
        <f t="shared" si="79"/>
        <v>0.75029999999999997</v>
      </c>
      <c r="AO94">
        <f t="shared" si="80"/>
        <v>0.31619999999999981</v>
      </c>
      <c r="AP94">
        <f t="shared" si="81"/>
        <v>1.3875000000000002</v>
      </c>
      <c r="AQ94" t="str">
        <f t="shared" si="82"/>
        <v>0</v>
      </c>
      <c r="AR94" t="str">
        <f t="shared" si="83"/>
        <v>0</v>
      </c>
    </row>
    <row r="95" spans="2:52" x14ac:dyDescent="0.3">
      <c r="B95" t="s">
        <v>4</v>
      </c>
      <c r="C95" s="10">
        <v>0.434</v>
      </c>
      <c r="D95" s="10">
        <v>0.43049999999999999</v>
      </c>
      <c r="E95" s="10">
        <v>1.0107999999999999</v>
      </c>
      <c r="F95" s="10">
        <v>0.41620000000000001</v>
      </c>
      <c r="G95" s="10">
        <v>0.46639999999999998</v>
      </c>
      <c r="H95" s="10">
        <v>2.3997000000000002</v>
      </c>
      <c r="I95" s="10">
        <v>1.0291999999999999</v>
      </c>
      <c r="J95" s="10">
        <v>0.4093</v>
      </c>
      <c r="K95" s="10">
        <v>2.2174</v>
      </c>
      <c r="L95" s="10">
        <v>1.9202999999999999</v>
      </c>
      <c r="M95" s="10">
        <v>0.39689999999999998</v>
      </c>
      <c r="N95" s="10">
        <v>2.4178999999999999</v>
      </c>
      <c r="Q95" t="s">
        <v>4</v>
      </c>
      <c r="R95">
        <f>C95-$C$7</f>
        <v>2.849999999999997E-2</v>
      </c>
      <c r="S95">
        <f>D95-$D$7</f>
        <v>4.8200000000000021E-2</v>
      </c>
      <c r="T95">
        <f>E95-$E$7</f>
        <v>0.63949999999999996</v>
      </c>
      <c r="U95">
        <f>F95-$F$7</f>
        <v>6.0200000000000031E-2</v>
      </c>
      <c r="V95">
        <f>G95-$G$7</f>
        <v>3.9199999999999957E-2</v>
      </c>
      <c r="W95">
        <f>H95-$H$7</f>
        <v>2.0225</v>
      </c>
      <c r="X95">
        <f>I95-$I$7</f>
        <v>0.66919999999999991</v>
      </c>
      <c r="Y95">
        <f>J95-$J$7</f>
        <v>6.3800000000000023E-2</v>
      </c>
      <c r="Z95">
        <f>K95-$K$7</f>
        <v>1.8148</v>
      </c>
      <c r="AA95">
        <f>L95-$L$7</f>
        <v>1.5681999999999998</v>
      </c>
      <c r="AB95">
        <f>M95-$M$7</f>
        <v>5.8799999999999963E-2</v>
      </c>
      <c r="AC95">
        <f>N95-$N$7</f>
        <v>2.0815000000000001</v>
      </c>
      <c r="AF95" t="s">
        <v>4</v>
      </c>
      <c r="AG95" t="str">
        <f t="shared" si="72"/>
        <v>0</v>
      </c>
      <c r="AH95" t="str">
        <f t="shared" si="73"/>
        <v>0</v>
      </c>
      <c r="AI95">
        <f t="shared" si="74"/>
        <v>0.54430000000000001</v>
      </c>
      <c r="AJ95" t="str">
        <f t="shared" si="75"/>
        <v>0</v>
      </c>
      <c r="AK95" t="str">
        <f t="shared" si="76"/>
        <v>0</v>
      </c>
      <c r="AL95">
        <f t="shared" si="77"/>
        <v>1.9238999999999999</v>
      </c>
      <c r="AM95">
        <f t="shared" si="78"/>
        <v>0.57059999999999989</v>
      </c>
      <c r="AN95" t="str">
        <f t="shared" si="79"/>
        <v>0</v>
      </c>
      <c r="AO95">
        <f t="shared" si="80"/>
        <v>1.0916999999999999</v>
      </c>
      <c r="AP95">
        <f t="shared" si="81"/>
        <v>0.84509999999999974</v>
      </c>
      <c r="AQ95" t="str">
        <f t="shared" si="82"/>
        <v>0</v>
      </c>
      <c r="AR95">
        <f t="shared" si="83"/>
        <v>1.3584000000000001</v>
      </c>
    </row>
    <row r="96" spans="2:52" x14ac:dyDescent="0.3">
      <c r="B96" t="s">
        <v>5</v>
      </c>
      <c r="C96" s="10">
        <v>0.64380000000000004</v>
      </c>
      <c r="D96" s="10">
        <v>2.323</v>
      </c>
      <c r="E96" s="10">
        <v>2.4901</v>
      </c>
      <c r="F96" s="10">
        <v>0.77349999999999997</v>
      </c>
      <c r="G96" s="10">
        <v>0.92800000000000005</v>
      </c>
      <c r="H96" s="10">
        <v>0.42970000000000003</v>
      </c>
      <c r="I96" s="10">
        <v>0.44779999999999998</v>
      </c>
      <c r="J96" s="10">
        <v>0.43469999999999998</v>
      </c>
      <c r="K96" s="10">
        <v>0.43109999999999998</v>
      </c>
      <c r="L96" s="10">
        <v>1.9224000000000001</v>
      </c>
      <c r="M96" s="10">
        <v>0.44240000000000002</v>
      </c>
      <c r="N96" s="10">
        <v>0.51949999999999996</v>
      </c>
      <c r="Q96" t="s">
        <v>5</v>
      </c>
      <c r="R96">
        <f>C96-$C$8</f>
        <v>0.24780000000000002</v>
      </c>
      <c r="S96">
        <f>D96-$D$8</f>
        <v>1.93</v>
      </c>
      <c r="T96">
        <f>E96-$E$8</f>
        <v>2.1139000000000001</v>
      </c>
      <c r="U96">
        <f>F96-$F$8</f>
        <v>0.36509999999999998</v>
      </c>
      <c r="V96">
        <f>G96-$G$8</f>
        <v>0.53560000000000008</v>
      </c>
      <c r="W96">
        <f>H96-$H$8</f>
        <v>6.2E-2</v>
      </c>
      <c r="X96">
        <f>I96-$I$8</f>
        <v>6.8599999999999994E-2</v>
      </c>
      <c r="Y96">
        <f>J96-$J$8</f>
        <v>6.0199999999999976E-2</v>
      </c>
      <c r="Z96">
        <f>K96-$K$8</f>
        <v>3.4999999999999976E-2</v>
      </c>
      <c r="AA96">
        <f>L96-$L$8</f>
        <v>1.5557000000000001</v>
      </c>
      <c r="AB96">
        <f>M96-$M$8</f>
        <v>6.7400000000000015E-2</v>
      </c>
      <c r="AC96">
        <f>N96-$N$8</f>
        <v>0.16079999999999994</v>
      </c>
      <c r="AF96" t="s">
        <v>5</v>
      </c>
      <c r="AG96">
        <f t="shared" si="72"/>
        <v>0.15260000000000001</v>
      </c>
      <c r="AH96">
        <f t="shared" si="73"/>
        <v>1.8348</v>
      </c>
      <c r="AI96">
        <f t="shared" si="74"/>
        <v>2.0186999999999999</v>
      </c>
      <c r="AJ96">
        <f t="shared" si="75"/>
        <v>0.26989999999999997</v>
      </c>
      <c r="AK96">
        <f t="shared" si="76"/>
        <v>0.43700000000000006</v>
      </c>
      <c r="AL96" t="str">
        <f t="shared" si="77"/>
        <v>0</v>
      </c>
      <c r="AM96" t="str">
        <f t="shared" si="78"/>
        <v>0</v>
      </c>
      <c r="AN96" t="str">
        <f t="shared" si="79"/>
        <v>0</v>
      </c>
      <c r="AO96" t="str">
        <f t="shared" si="80"/>
        <v>0</v>
      </c>
      <c r="AP96">
        <f t="shared" si="81"/>
        <v>0.83260000000000001</v>
      </c>
      <c r="AQ96" t="str">
        <f t="shared" si="82"/>
        <v>0</v>
      </c>
      <c r="AR96" t="str">
        <f t="shared" si="83"/>
        <v>0</v>
      </c>
    </row>
    <row r="97" spans="2:52" x14ac:dyDescent="0.3">
      <c r="B97" t="s">
        <v>6</v>
      </c>
      <c r="C97" s="10">
        <v>2.3847</v>
      </c>
      <c r="D97" s="10">
        <v>0.85560000000000003</v>
      </c>
      <c r="E97" s="10">
        <v>0.50360000000000005</v>
      </c>
      <c r="F97" s="10">
        <v>0.42420000000000002</v>
      </c>
      <c r="G97" s="10">
        <v>0.4395</v>
      </c>
      <c r="H97" s="10">
        <v>0.41959999999999997</v>
      </c>
      <c r="I97" s="10">
        <v>0.42030000000000001</v>
      </c>
      <c r="J97" s="10">
        <v>0.41599999999999998</v>
      </c>
      <c r="K97" s="10">
        <v>0.44159999999999999</v>
      </c>
      <c r="L97" s="10">
        <v>2.4891000000000001</v>
      </c>
      <c r="M97" s="10">
        <v>0.40510000000000002</v>
      </c>
      <c r="N97" s="10">
        <v>1.7829999999999999</v>
      </c>
      <c r="Q97" t="s">
        <v>6</v>
      </c>
      <c r="R97">
        <f>C97-$C$9</f>
        <v>2.0009999999999999</v>
      </c>
      <c r="S97">
        <f>D97-$D$9</f>
        <v>0.48140000000000005</v>
      </c>
      <c r="T97">
        <f>E97-$E$9</f>
        <v>0.13890000000000002</v>
      </c>
      <c r="U97">
        <f>F97-$F$9</f>
        <v>7.080000000000003E-2</v>
      </c>
      <c r="V97">
        <f>G97-$G$9</f>
        <v>5.6900000000000006E-2</v>
      </c>
      <c r="W97">
        <f>H97-$H$9</f>
        <v>6.5399999999999958E-2</v>
      </c>
      <c r="X97">
        <f>I97-$I$9</f>
        <v>5.3300000000000014E-2</v>
      </c>
      <c r="Y97">
        <f>J97-$J$9</f>
        <v>6.5000000000000002E-2</v>
      </c>
      <c r="Z97">
        <f>K97-$K$9</f>
        <v>6.3199999999999978E-2</v>
      </c>
      <c r="AA97">
        <f>L97-$L$9</f>
        <v>2.1478999999999999</v>
      </c>
      <c r="AB97">
        <f>M97-$M$9</f>
        <v>5.7999999999999996E-2</v>
      </c>
      <c r="AC97">
        <f>N97-$N$9</f>
        <v>1.4548999999999999</v>
      </c>
      <c r="AF97" t="s">
        <v>6</v>
      </c>
      <c r="AG97">
        <f t="shared" si="72"/>
        <v>1.9057999999999999</v>
      </c>
      <c r="AH97">
        <f t="shared" si="73"/>
        <v>0.38620000000000004</v>
      </c>
      <c r="AI97">
        <f t="shared" si="74"/>
        <v>4.3700000000000017E-2</v>
      </c>
      <c r="AJ97" t="str">
        <f t="shared" si="75"/>
        <v>0</v>
      </c>
      <c r="AK97" t="str">
        <f t="shared" si="76"/>
        <v>0</v>
      </c>
      <c r="AL97" t="str">
        <f t="shared" si="77"/>
        <v>0</v>
      </c>
      <c r="AM97" t="str">
        <f t="shared" si="78"/>
        <v>0</v>
      </c>
      <c r="AN97" t="str">
        <f t="shared" si="79"/>
        <v>0</v>
      </c>
      <c r="AO97" t="str">
        <f t="shared" si="80"/>
        <v>0</v>
      </c>
      <c r="AP97">
        <f t="shared" si="81"/>
        <v>1.4247999999999998</v>
      </c>
      <c r="AQ97" t="str">
        <f t="shared" si="82"/>
        <v>0</v>
      </c>
      <c r="AR97">
        <f t="shared" si="83"/>
        <v>0.73179999999999978</v>
      </c>
    </row>
    <row r="98" spans="2:52" x14ac:dyDescent="0.3">
      <c r="B98" t="s">
        <v>7</v>
      </c>
      <c r="C98" s="10">
        <v>2.3260999999999998</v>
      </c>
      <c r="D98" s="10">
        <v>0.51859999999999995</v>
      </c>
      <c r="E98" s="10">
        <v>0.4284</v>
      </c>
      <c r="F98" s="10">
        <v>0.45929999999999999</v>
      </c>
      <c r="G98" s="10">
        <v>2.2198000000000002</v>
      </c>
      <c r="H98" s="10">
        <v>1.1608000000000001</v>
      </c>
      <c r="I98" s="10">
        <v>0.43169999999999997</v>
      </c>
      <c r="J98" s="10">
        <v>0.44779999999999998</v>
      </c>
      <c r="K98" s="10">
        <v>0.43340000000000001</v>
      </c>
      <c r="L98" s="10">
        <v>1.2427999999999999</v>
      </c>
      <c r="M98" s="10">
        <v>0.40679999999999999</v>
      </c>
      <c r="N98" s="10">
        <v>0.53090000000000004</v>
      </c>
      <c r="Q98" t="s">
        <v>7</v>
      </c>
      <c r="R98">
        <f>C98-$C$10</f>
        <v>1.9574999999999998</v>
      </c>
      <c r="S98">
        <f>D98-$D$10</f>
        <v>0.14889999999999998</v>
      </c>
      <c r="T98">
        <f>E98-$E$10</f>
        <v>3.0500000000000027E-2</v>
      </c>
      <c r="U98">
        <f>F98-$F$10</f>
        <v>5.5599999999999983E-2</v>
      </c>
      <c r="V98">
        <f>G98-$G$10</f>
        <v>1.8437000000000001</v>
      </c>
      <c r="W98">
        <f>H98-$H$10</f>
        <v>0.79659999999999997</v>
      </c>
      <c r="X98">
        <f>I98-$I$10</f>
        <v>2.8299999999999992E-2</v>
      </c>
      <c r="Y98">
        <f>J98-$J$10</f>
        <v>7.7899999999999969E-2</v>
      </c>
      <c r="Z98">
        <f>K98-$K$10</f>
        <v>6.2700000000000033E-2</v>
      </c>
      <c r="AA98">
        <f>L98-$L$10</f>
        <v>0.88569999999999993</v>
      </c>
      <c r="AB98">
        <f>M98-$M$10</f>
        <v>3.1799999999999995E-2</v>
      </c>
      <c r="AC98">
        <f>N98-$N$10</f>
        <v>0.15760000000000002</v>
      </c>
      <c r="AF98" t="s">
        <v>7</v>
      </c>
      <c r="AG98">
        <f t="shared" si="72"/>
        <v>1.8622999999999998</v>
      </c>
      <c r="AH98">
        <f t="shared" si="73"/>
        <v>5.369999999999997E-2</v>
      </c>
      <c r="AI98" t="str">
        <f t="shared" si="74"/>
        <v>0</v>
      </c>
      <c r="AJ98" t="str">
        <f t="shared" si="75"/>
        <v>0</v>
      </c>
      <c r="AK98">
        <f t="shared" si="76"/>
        <v>1.7451000000000001</v>
      </c>
      <c r="AL98">
        <f t="shared" si="77"/>
        <v>0.69799999999999995</v>
      </c>
      <c r="AM98" t="str">
        <f t="shared" si="78"/>
        <v>0</v>
      </c>
      <c r="AN98" t="str">
        <f t="shared" si="79"/>
        <v>0</v>
      </c>
      <c r="AO98" t="str">
        <f t="shared" si="80"/>
        <v>0</v>
      </c>
      <c r="AP98">
        <f t="shared" si="81"/>
        <v>0.16259999999999986</v>
      </c>
      <c r="AQ98" t="str">
        <f t="shared" si="82"/>
        <v>0</v>
      </c>
      <c r="AR98" t="str">
        <f t="shared" si="83"/>
        <v>0</v>
      </c>
    </row>
    <row r="99" spans="2:52" x14ac:dyDescent="0.3">
      <c r="B99" t="s">
        <v>8</v>
      </c>
      <c r="C99" s="10">
        <v>2.3563999999999998</v>
      </c>
      <c r="D99" s="10">
        <v>0.42020000000000002</v>
      </c>
      <c r="E99" s="10">
        <v>0.39779999999999999</v>
      </c>
      <c r="F99" s="10">
        <v>0.75429999999999997</v>
      </c>
      <c r="G99" s="10">
        <v>2.1717</v>
      </c>
      <c r="H99" s="10">
        <v>1.5565</v>
      </c>
      <c r="I99" s="10">
        <v>0.41260000000000002</v>
      </c>
      <c r="J99" s="10">
        <v>0.43909999999999999</v>
      </c>
      <c r="K99" s="10">
        <v>0.82930000000000004</v>
      </c>
      <c r="L99" s="10">
        <v>0.72729999999999995</v>
      </c>
      <c r="M99" s="10">
        <v>0.41889999999999999</v>
      </c>
      <c r="N99" s="10">
        <v>0.4299</v>
      </c>
      <c r="Q99" t="s">
        <v>8</v>
      </c>
      <c r="R99">
        <f>C99-$C$11</f>
        <v>2.0080999999999998</v>
      </c>
      <c r="S99">
        <f>D99-$D$11</f>
        <v>6.0499999999999998E-2</v>
      </c>
      <c r="T99">
        <f>E99-$E$11</f>
        <v>5.04E-2</v>
      </c>
      <c r="U99">
        <f>F99-$F$11</f>
        <v>0.36819999999999997</v>
      </c>
      <c r="V99">
        <f>G99-$G$11</f>
        <v>1.8173999999999999</v>
      </c>
      <c r="W99">
        <f>H99-$H$11</f>
        <v>1.1892</v>
      </c>
      <c r="X99">
        <f>I99-$I$11</f>
        <v>5.3400000000000003E-2</v>
      </c>
      <c r="Y99">
        <f>J99-$J$11</f>
        <v>6.6599999999999993E-2</v>
      </c>
      <c r="Z99">
        <f>K99-$K$11</f>
        <v>0.45660000000000006</v>
      </c>
      <c r="AA99">
        <f>L99-$L$11</f>
        <v>0.35829999999999995</v>
      </c>
      <c r="AB99">
        <f>M99-$M$11</f>
        <v>7.5299999999999978E-2</v>
      </c>
      <c r="AC99">
        <f>N99-$N$11</f>
        <v>9.0799999999999992E-2</v>
      </c>
      <c r="AF99" t="s">
        <v>8</v>
      </c>
      <c r="AG99">
        <f t="shared" si="72"/>
        <v>1.9128999999999998</v>
      </c>
      <c r="AH99" t="str">
        <f t="shared" si="73"/>
        <v>0</v>
      </c>
      <c r="AI99" t="str">
        <f t="shared" si="74"/>
        <v>0</v>
      </c>
      <c r="AJ99">
        <f t="shared" si="75"/>
        <v>0.27299999999999996</v>
      </c>
      <c r="AK99">
        <f t="shared" si="76"/>
        <v>1.7187999999999999</v>
      </c>
      <c r="AL99">
        <f t="shared" si="77"/>
        <v>1.0906</v>
      </c>
      <c r="AM99" t="str">
        <f t="shared" si="78"/>
        <v>0</v>
      </c>
      <c r="AN99" t="str">
        <f t="shared" si="79"/>
        <v>0</v>
      </c>
      <c r="AO99" t="str">
        <f t="shared" si="80"/>
        <v>0</v>
      </c>
      <c r="AP99" t="str">
        <f t="shared" si="81"/>
        <v>0</v>
      </c>
      <c r="AQ99" t="str">
        <f t="shared" si="82"/>
        <v>0</v>
      </c>
      <c r="AR99" t="str">
        <f t="shared" si="83"/>
        <v>0</v>
      </c>
    </row>
    <row r="100" spans="2:52" ht="15" thickBot="1" x14ac:dyDescent="0.35">
      <c r="AV100" s="71"/>
      <c r="AW100" s="71"/>
      <c r="AX100" s="71"/>
      <c r="AY100" s="71"/>
      <c r="AZ100" s="71"/>
    </row>
    <row r="101" spans="2:52" x14ac:dyDescent="0.3">
      <c r="B101">
        <v>216</v>
      </c>
      <c r="Q101">
        <v>216</v>
      </c>
      <c r="AF101" s="68">
        <v>216</v>
      </c>
      <c r="AV101" s="71" t="s">
        <v>10</v>
      </c>
      <c r="AW101" s="71" t="s">
        <v>11</v>
      </c>
      <c r="AX101" s="71" t="s">
        <v>12</v>
      </c>
      <c r="AY101" s="75" t="s">
        <v>13</v>
      </c>
      <c r="AZ101" s="76" t="s">
        <v>14</v>
      </c>
    </row>
    <row r="102" spans="2:52" ht="15" thickBot="1" x14ac:dyDescent="0.35">
      <c r="B102" t="s">
        <v>0</v>
      </c>
      <c r="C102" s="1">
        <v>1</v>
      </c>
      <c r="D102" s="1">
        <v>2</v>
      </c>
      <c r="E102" s="1">
        <v>3</v>
      </c>
      <c r="F102" s="1">
        <v>4</v>
      </c>
      <c r="G102" s="1">
        <v>5</v>
      </c>
      <c r="H102" s="1">
        <v>6</v>
      </c>
      <c r="I102" s="1">
        <v>7</v>
      </c>
      <c r="J102" s="1">
        <v>8</v>
      </c>
      <c r="K102" s="1">
        <v>9</v>
      </c>
      <c r="L102" s="1">
        <v>10</v>
      </c>
      <c r="M102" s="1">
        <v>11</v>
      </c>
      <c r="N102" s="1">
        <v>12</v>
      </c>
      <c r="Q102" t="s">
        <v>0</v>
      </c>
      <c r="R102">
        <v>1</v>
      </c>
      <c r="S102">
        <v>2</v>
      </c>
      <c r="T102">
        <v>3</v>
      </c>
      <c r="U102">
        <v>4</v>
      </c>
      <c r="V102">
        <v>5</v>
      </c>
      <c r="W102">
        <v>6</v>
      </c>
      <c r="X102">
        <v>7</v>
      </c>
      <c r="Y102">
        <v>8</v>
      </c>
      <c r="Z102">
        <v>9</v>
      </c>
      <c r="AA102">
        <v>10</v>
      </c>
      <c r="AB102">
        <v>11</v>
      </c>
      <c r="AC102">
        <v>12</v>
      </c>
      <c r="AF102" t="s">
        <v>0</v>
      </c>
      <c r="AG102">
        <v>1</v>
      </c>
      <c r="AH102">
        <v>2</v>
      </c>
      <c r="AI102">
        <v>3</v>
      </c>
      <c r="AJ102">
        <v>4</v>
      </c>
      <c r="AK102">
        <v>5</v>
      </c>
      <c r="AL102">
        <v>6</v>
      </c>
      <c r="AM102">
        <v>7</v>
      </c>
      <c r="AN102">
        <v>8</v>
      </c>
      <c r="AO102">
        <v>9</v>
      </c>
      <c r="AP102">
        <v>10</v>
      </c>
      <c r="AQ102">
        <v>11</v>
      </c>
      <c r="AR102">
        <v>12</v>
      </c>
      <c r="AV102" s="71">
        <f>SUM(AG103:AJ110)/31</f>
        <v>0.50851290322580645</v>
      </c>
      <c r="AW102" s="71">
        <f>SUM(AK103:AN110)/31</f>
        <v>0.44013225806451611</v>
      </c>
      <c r="AX102" s="71">
        <f>SUM(AO103:AR110)/31</f>
        <v>0.3865354838709677</v>
      </c>
      <c r="AY102" s="77">
        <f>AVERAGE(AV102:AX102)</f>
        <v>0.44506021505376347</v>
      </c>
      <c r="AZ102" s="78">
        <f>STDEV(AV102:AX102)</f>
        <v>6.1137846528827103E-2</v>
      </c>
    </row>
    <row r="103" spans="2:52" x14ac:dyDescent="0.3">
      <c r="B103" t="s">
        <v>1</v>
      </c>
      <c r="C103" s="10">
        <v>0.45100000000000001</v>
      </c>
      <c r="D103" s="10">
        <v>0.43580000000000002</v>
      </c>
      <c r="E103" s="10">
        <v>0.88900000000000001</v>
      </c>
      <c r="F103" s="10">
        <v>2.698</v>
      </c>
      <c r="G103" s="10">
        <v>0.4632</v>
      </c>
      <c r="H103" s="10">
        <v>0.44069999999999998</v>
      </c>
      <c r="I103" s="10">
        <v>0.44719999999999999</v>
      </c>
      <c r="J103" s="10">
        <v>0.42559999999999998</v>
      </c>
      <c r="K103" s="10">
        <v>1.3565</v>
      </c>
      <c r="L103" s="10">
        <v>2.7393999999999998</v>
      </c>
      <c r="M103" s="10">
        <v>0.43830000000000002</v>
      </c>
      <c r="N103" s="10">
        <v>0.41439999999999999</v>
      </c>
      <c r="Q103" t="s">
        <v>1</v>
      </c>
      <c r="R103">
        <f>C103-$C$4</f>
        <v>9.6600000000000019E-2</v>
      </c>
      <c r="S103">
        <f>D103-$D$4</f>
        <v>7.6900000000000024E-2</v>
      </c>
      <c r="T103">
        <f>E103-$E$4</f>
        <v>0.54010000000000002</v>
      </c>
      <c r="U103">
        <f>F103-$F$4</f>
        <v>2.3382000000000001</v>
      </c>
      <c r="V103">
        <f>G103-$G$4</f>
        <v>0.10410000000000003</v>
      </c>
      <c r="W103">
        <f>H103-$H$4</f>
        <v>7.729999999999998E-2</v>
      </c>
      <c r="X103">
        <f>I103-$I$4</f>
        <v>8.0299999999999983E-2</v>
      </c>
      <c r="Y103">
        <f>J103-$J$4</f>
        <v>7.3499999999999954E-2</v>
      </c>
      <c r="Z103">
        <f>K103-$K$4</f>
        <v>0.99770000000000003</v>
      </c>
      <c r="AA103">
        <f>L103-$L$4</f>
        <v>2.3784000000000001</v>
      </c>
      <c r="AB103">
        <f>M103-$M$4</f>
        <v>8.77E-2</v>
      </c>
      <c r="AC103">
        <f>N103-$N$4</f>
        <v>8.3699999999999997E-2</v>
      </c>
      <c r="AF103" t="s">
        <v>1</v>
      </c>
      <c r="AG103">
        <f>IF(R103-$R$103&lt;0,"0",R103-$R$103)</f>
        <v>0</v>
      </c>
      <c r="AH103" t="str">
        <f>IF(S103-$R$103&lt;0,"0",S103-$R$103)</f>
        <v>0</v>
      </c>
      <c r="AI103">
        <f>IF(T103-$R$103&lt;0,"0",T103-$R$59)</f>
        <v>0.45119999999999999</v>
      </c>
      <c r="AJ103">
        <f>IF(U103-$R$103&lt;0,"0",U103-$R$59)</f>
        <v>2.2492999999999999</v>
      </c>
      <c r="AK103">
        <f>IF(V103-$V$103&lt;0,"0",V103-$V$103)</f>
        <v>0</v>
      </c>
      <c r="AL103" t="str">
        <f t="shared" ref="AL103:AN103" si="84">IF(W103-$V$103&lt;0,"0",W103-$V$103)</f>
        <v>0</v>
      </c>
      <c r="AM103" t="str">
        <f t="shared" si="84"/>
        <v>0</v>
      </c>
      <c r="AN103" t="str">
        <f t="shared" si="84"/>
        <v>0</v>
      </c>
      <c r="AO103">
        <f>IF(Z103-$Z$103&lt;0,"0",Z103-$Z$103)</f>
        <v>0</v>
      </c>
      <c r="AP103">
        <f t="shared" ref="AP103:AR103" si="85">IF(AA103-$Z$103&lt;0,"0",AA103-$Z$103)</f>
        <v>1.3807</v>
      </c>
      <c r="AQ103" t="str">
        <f t="shared" si="85"/>
        <v>0</v>
      </c>
      <c r="AR103" t="str">
        <f t="shared" si="85"/>
        <v>0</v>
      </c>
    </row>
    <row r="104" spans="2:52" x14ac:dyDescent="0.3">
      <c r="B104" t="s">
        <v>2</v>
      </c>
      <c r="C104" s="10">
        <v>0.44940000000000002</v>
      </c>
      <c r="D104" s="10">
        <v>0.55130000000000001</v>
      </c>
      <c r="E104" s="10">
        <v>0.41789999999999999</v>
      </c>
      <c r="F104" s="10">
        <v>0.42880000000000001</v>
      </c>
      <c r="G104" s="10">
        <v>0.42659999999999998</v>
      </c>
      <c r="H104" s="10">
        <v>0.5585</v>
      </c>
      <c r="I104" s="10">
        <v>0.43930000000000002</v>
      </c>
      <c r="J104" s="10">
        <v>2.8147000000000002</v>
      </c>
      <c r="K104" s="10">
        <v>0.42459999999999998</v>
      </c>
      <c r="L104" s="10">
        <v>2.6212</v>
      </c>
      <c r="M104" s="10">
        <v>0.40860000000000002</v>
      </c>
      <c r="N104" s="10">
        <v>2.7311000000000001</v>
      </c>
      <c r="Q104" t="s">
        <v>2</v>
      </c>
      <c r="R104">
        <f>C104-$C$5</f>
        <v>6.7700000000000038E-2</v>
      </c>
      <c r="S104">
        <f>D104-$D$5</f>
        <v>5.3999999999999992E-2</v>
      </c>
      <c r="T104">
        <f>E104-$E$5</f>
        <v>6.519999999999998E-2</v>
      </c>
      <c r="U104">
        <f>F104-$F$5</f>
        <v>7.350000000000001E-2</v>
      </c>
      <c r="V104">
        <f>G104-$G$5</f>
        <v>5.5799999999999961E-2</v>
      </c>
      <c r="W104">
        <f>H104-$H$5</f>
        <v>8.7899999999999978E-2</v>
      </c>
      <c r="X104">
        <f>I104-$I$5</f>
        <v>8.0700000000000049E-2</v>
      </c>
      <c r="Y104">
        <f>J104-$J$5</f>
        <v>2.4768000000000003</v>
      </c>
      <c r="Z104">
        <f>K104-$K$5</f>
        <v>5.2499999999999991E-2</v>
      </c>
      <c r="AA104">
        <f>L104-$L$5</f>
        <v>2.1475999999999997</v>
      </c>
      <c r="AB104">
        <f>M104-$M$5</f>
        <v>6.6500000000000004E-2</v>
      </c>
      <c r="AC104">
        <f>N104-$N$5</f>
        <v>2.3860999999999999</v>
      </c>
      <c r="AF104" t="s">
        <v>2</v>
      </c>
      <c r="AG104" t="str">
        <f t="shared" ref="AG104:AG110" si="86">IF(R104-$R$103&lt;0,"0",R104-$R$103)</f>
        <v>0</v>
      </c>
      <c r="AH104" t="str">
        <f t="shared" ref="AH104:AH110" si="87">IF(S104-$R$103&lt;0,"0",S104-$R$103)</f>
        <v>0</v>
      </c>
      <c r="AI104" t="str">
        <f t="shared" ref="AI104:AI110" si="88">IF(T104-$R$103&lt;0,"0",T104-$R$59)</f>
        <v>0</v>
      </c>
      <c r="AJ104" t="str">
        <f t="shared" ref="AJ104:AJ110" si="89">IF(U104-$R$103&lt;0,"0",U104-$R$59)</f>
        <v>0</v>
      </c>
      <c r="AK104" t="str">
        <f t="shared" ref="AK104:AK110" si="90">IF(V104-$V$103&lt;0,"0",V104-$V$103)</f>
        <v>0</v>
      </c>
      <c r="AL104" t="str">
        <f t="shared" ref="AL104:AL110" si="91">IF(W104-$V$103&lt;0,"0",W104-$V$103)</f>
        <v>0</v>
      </c>
      <c r="AM104" t="str">
        <f t="shared" ref="AM104:AM110" si="92">IF(X104-$V$103&lt;0,"0",X104-$V$103)</f>
        <v>0</v>
      </c>
      <c r="AN104">
        <f t="shared" ref="AN104:AN110" si="93">IF(Y104-$V$103&lt;0,"0",Y104-$V$103)</f>
        <v>2.3727000000000005</v>
      </c>
      <c r="AO104" t="str">
        <f t="shared" ref="AO104:AO110" si="94">IF(Z104-$Z$103&lt;0,"0",Z104-$Z$103)</f>
        <v>0</v>
      </c>
      <c r="AP104">
        <f t="shared" ref="AP104:AP110" si="95">IF(AA104-$Z$103&lt;0,"0",AA104-$Z$103)</f>
        <v>1.1498999999999997</v>
      </c>
      <c r="AQ104" t="str">
        <f t="shared" ref="AQ104:AQ110" si="96">IF(AB104-$Z$103&lt;0,"0",AB104-$Z$103)</f>
        <v>0</v>
      </c>
      <c r="AR104">
        <f t="shared" ref="AR104:AR110" si="97">IF(AC104-$Z$103&lt;0,"0",AC104-$Z$103)</f>
        <v>1.3883999999999999</v>
      </c>
    </row>
    <row r="105" spans="2:52" x14ac:dyDescent="0.3">
      <c r="B105" t="s">
        <v>3</v>
      </c>
      <c r="C105" s="10">
        <v>0.43669999999999998</v>
      </c>
      <c r="D105" s="10">
        <v>0.50280000000000002</v>
      </c>
      <c r="E105" s="10">
        <v>0.45960000000000001</v>
      </c>
      <c r="F105" s="10">
        <v>1.1577</v>
      </c>
      <c r="G105" s="10">
        <v>1.3948</v>
      </c>
      <c r="H105" s="10">
        <v>0.42959999999999998</v>
      </c>
      <c r="I105" s="10">
        <v>0.4506</v>
      </c>
      <c r="J105" s="10">
        <v>1.6568000000000001</v>
      </c>
      <c r="K105" s="10">
        <v>1.5467</v>
      </c>
      <c r="L105" s="10">
        <v>2.8209</v>
      </c>
      <c r="M105" s="10">
        <v>0.437</v>
      </c>
      <c r="N105" s="10">
        <v>0.59489999999999998</v>
      </c>
      <c r="Q105" t="s">
        <v>3</v>
      </c>
      <c r="R105">
        <f>C105-$C$6</f>
        <v>1.8399999999999972E-2</v>
      </c>
      <c r="S105">
        <f>D105-$D$6</f>
        <v>0.12690000000000001</v>
      </c>
      <c r="T105">
        <f>E105-$E$6</f>
        <v>7.8100000000000003E-2</v>
      </c>
      <c r="U105">
        <f>F105-$F$6</f>
        <v>0.76479999999999992</v>
      </c>
      <c r="V105">
        <f>G105-$G$6</f>
        <v>0.95340000000000003</v>
      </c>
      <c r="W105">
        <f>H105-$H$6</f>
        <v>7.1599999999999997E-2</v>
      </c>
      <c r="X105">
        <f>I105-$I$6</f>
        <v>7.8500000000000014E-2</v>
      </c>
      <c r="Y105">
        <f>J105-$J$6</f>
        <v>1.2883</v>
      </c>
      <c r="Z105">
        <f>K105-$K$6</f>
        <v>1.1619999999999999</v>
      </c>
      <c r="AA105">
        <f>L105-$L$6</f>
        <v>2.4569000000000001</v>
      </c>
      <c r="AB105">
        <f>M105-$M$6</f>
        <v>6.7400000000000015E-2</v>
      </c>
      <c r="AC105">
        <f>N105-$N$6</f>
        <v>0.20739999999999997</v>
      </c>
      <c r="AF105" t="s">
        <v>3</v>
      </c>
      <c r="AG105" t="str">
        <f t="shared" si="86"/>
        <v>0</v>
      </c>
      <c r="AH105">
        <f t="shared" si="87"/>
        <v>3.0299999999999994E-2</v>
      </c>
      <c r="AI105" t="str">
        <f t="shared" si="88"/>
        <v>0</v>
      </c>
      <c r="AJ105">
        <f t="shared" si="89"/>
        <v>0.67589999999999995</v>
      </c>
      <c r="AK105">
        <f t="shared" si="90"/>
        <v>0.84929999999999994</v>
      </c>
      <c r="AL105" t="str">
        <f t="shared" si="91"/>
        <v>0</v>
      </c>
      <c r="AM105" t="str">
        <f t="shared" si="92"/>
        <v>0</v>
      </c>
      <c r="AN105">
        <f t="shared" si="93"/>
        <v>1.1841999999999999</v>
      </c>
      <c r="AO105">
        <f t="shared" si="94"/>
        <v>0.16429999999999989</v>
      </c>
      <c r="AP105">
        <f t="shared" si="95"/>
        <v>1.4592000000000001</v>
      </c>
      <c r="AQ105" t="str">
        <f t="shared" si="96"/>
        <v>0</v>
      </c>
      <c r="AR105" t="str">
        <f t="shared" si="97"/>
        <v>0</v>
      </c>
    </row>
    <row r="106" spans="2:52" x14ac:dyDescent="0.3">
      <c r="B106" t="s">
        <v>4</v>
      </c>
      <c r="C106" s="10">
        <v>0.435</v>
      </c>
      <c r="D106" s="10">
        <v>0.4335</v>
      </c>
      <c r="E106" s="10">
        <v>1.0184</v>
      </c>
      <c r="F106" s="10">
        <v>0.42130000000000001</v>
      </c>
      <c r="G106" s="10">
        <v>0.46550000000000002</v>
      </c>
      <c r="H106" s="10">
        <v>2.4051</v>
      </c>
      <c r="I106" s="10">
        <v>1.0683</v>
      </c>
      <c r="J106" s="10">
        <v>0.41189999999999999</v>
      </c>
      <c r="K106" s="10">
        <v>2.6396999999999999</v>
      </c>
      <c r="L106" s="10">
        <v>1.9220999999999999</v>
      </c>
      <c r="M106" s="10">
        <v>0.40179999999999999</v>
      </c>
      <c r="N106" s="10">
        <v>2.5154999999999998</v>
      </c>
      <c r="Q106" t="s">
        <v>4</v>
      </c>
      <c r="R106">
        <f>C106-$C$7</f>
        <v>2.9499999999999971E-2</v>
      </c>
      <c r="S106">
        <f>D106-$D$7</f>
        <v>5.1200000000000023E-2</v>
      </c>
      <c r="T106">
        <f>E106-$E$7</f>
        <v>0.64710000000000001</v>
      </c>
      <c r="U106">
        <f>F106-$F$7</f>
        <v>6.5300000000000025E-2</v>
      </c>
      <c r="V106">
        <f>G106-$G$7</f>
        <v>3.8300000000000001E-2</v>
      </c>
      <c r="W106">
        <f>H106-$H$7</f>
        <v>2.0278999999999998</v>
      </c>
      <c r="X106">
        <f>I106-$I$7</f>
        <v>0.70830000000000004</v>
      </c>
      <c r="Y106">
        <f>J106-$J$7</f>
        <v>6.6400000000000015E-2</v>
      </c>
      <c r="Z106">
        <f>K106-$K$7</f>
        <v>2.2370999999999999</v>
      </c>
      <c r="AA106">
        <f>L106-$L$7</f>
        <v>1.5699999999999998</v>
      </c>
      <c r="AB106">
        <f>M106-$M$7</f>
        <v>6.3699999999999979E-2</v>
      </c>
      <c r="AC106">
        <f>N106-$N$7</f>
        <v>2.1791</v>
      </c>
      <c r="AF106" t="s">
        <v>4</v>
      </c>
      <c r="AG106" t="str">
        <f t="shared" si="86"/>
        <v>0</v>
      </c>
      <c r="AH106" t="str">
        <f t="shared" si="87"/>
        <v>0</v>
      </c>
      <c r="AI106">
        <f t="shared" si="88"/>
        <v>0.55820000000000003</v>
      </c>
      <c r="AJ106" t="str">
        <f t="shared" si="89"/>
        <v>0</v>
      </c>
      <c r="AK106" t="str">
        <f t="shared" si="90"/>
        <v>0</v>
      </c>
      <c r="AL106">
        <f t="shared" si="91"/>
        <v>1.9237999999999997</v>
      </c>
      <c r="AM106">
        <f t="shared" si="92"/>
        <v>0.60420000000000007</v>
      </c>
      <c r="AN106" t="str">
        <f t="shared" si="93"/>
        <v>0</v>
      </c>
      <c r="AO106">
        <f t="shared" si="94"/>
        <v>1.2393999999999998</v>
      </c>
      <c r="AP106">
        <f t="shared" si="95"/>
        <v>0.57229999999999981</v>
      </c>
      <c r="AQ106" t="str">
        <f t="shared" si="96"/>
        <v>0</v>
      </c>
      <c r="AR106">
        <f t="shared" si="97"/>
        <v>1.1814</v>
      </c>
    </row>
    <row r="107" spans="2:52" x14ac:dyDescent="0.3">
      <c r="B107" t="s">
        <v>5</v>
      </c>
      <c r="C107" s="10">
        <v>0.61129999999999995</v>
      </c>
      <c r="D107" s="10">
        <v>2.4849000000000001</v>
      </c>
      <c r="E107" s="10">
        <v>2.7871000000000001</v>
      </c>
      <c r="F107" s="10">
        <v>0.78129999999999999</v>
      </c>
      <c r="G107" s="10">
        <v>1.0986</v>
      </c>
      <c r="H107" s="10">
        <v>0.43269999999999997</v>
      </c>
      <c r="I107" s="10">
        <v>0.44619999999999999</v>
      </c>
      <c r="J107" s="10">
        <v>0.43519999999999998</v>
      </c>
      <c r="K107" s="10">
        <v>0.4249</v>
      </c>
      <c r="L107" s="10">
        <v>1.9336</v>
      </c>
      <c r="M107" s="10">
        <v>0.44130000000000003</v>
      </c>
      <c r="N107" s="10">
        <v>0.53180000000000005</v>
      </c>
      <c r="Q107" t="s">
        <v>5</v>
      </c>
      <c r="R107">
        <f>C107-$C$8</f>
        <v>0.21529999999999994</v>
      </c>
      <c r="S107">
        <f>D107-$D$8</f>
        <v>2.0918999999999999</v>
      </c>
      <c r="T107">
        <f>E107-$E$8</f>
        <v>2.4109000000000003</v>
      </c>
      <c r="U107">
        <f>F107-$F$8</f>
        <v>0.37290000000000001</v>
      </c>
      <c r="V107">
        <f>G107-$G$8</f>
        <v>0.70619999999999994</v>
      </c>
      <c r="W107">
        <f>H107-$H$8</f>
        <v>6.4999999999999947E-2</v>
      </c>
      <c r="X107">
        <f>I107-$I$8</f>
        <v>6.7000000000000004E-2</v>
      </c>
      <c r="Y107">
        <f>J107-$J$8</f>
        <v>6.0699999999999976E-2</v>
      </c>
      <c r="Z107">
        <f>K107-$K$8</f>
        <v>2.8799999999999992E-2</v>
      </c>
      <c r="AA107">
        <f>L107-$L$8</f>
        <v>1.5669</v>
      </c>
      <c r="AB107">
        <f>M107-$M$8</f>
        <v>6.6300000000000026E-2</v>
      </c>
      <c r="AC107">
        <f>N107-$N$8</f>
        <v>0.17310000000000003</v>
      </c>
      <c r="AF107" t="s">
        <v>5</v>
      </c>
      <c r="AG107">
        <f t="shared" si="86"/>
        <v>0.11869999999999992</v>
      </c>
      <c r="AH107">
        <f t="shared" si="87"/>
        <v>1.9952999999999999</v>
      </c>
      <c r="AI107">
        <f t="shared" si="88"/>
        <v>2.3220000000000001</v>
      </c>
      <c r="AJ107">
        <f t="shared" si="89"/>
        <v>0.28399999999999997</v>
      </c>
      <c r="AK107">
        <f t="shared" si="90"/>
        <v>0.60209999999999986</v>
      </c>
      <c r="AL107" t="str">
        <f t="shared" si="91"/>
        <v>0</v>
      </c>
      <c r="AM107" t="str">
        <f t="shared" si="92"/>
        <v>0</v>
      </c>
      <c r="AN107" t="str">
        <f t="shared" si="93"/>
        <v>0</v>
      </c>
      <c r="AO107" t="str">
        <f t="shared" si="94"/>
        <v>0</v>
      </c>
      <c r="AP107">
        <f t="shared" si="95"/>
        <v>0.56919999999999993</v>
      </c>
      <c r="AQ107" t="str">
        <f t="shared" si="96"/>
        <v>0</v>
      </c>
      <c r="AR107" t="str">
        <f t="shared" si="97"/>
        <v>0</v>
      </c>
    </row>
    <row r="108" spans="2:52" x14ac:dyDescent="0.3">
      <c r="B108" t="s">
        <v>6</v>
      </c>
      <c r="C108" s="10">
        <v>2.4165000000000001</v>
      </c>
      <c r="D108" s="10">
        <v>0.90780000000000005</v>
      </c>
      <c r="E108" s="10">
        <v>0.50949999999999995</v>
      </c>
      <c r="F108" s="10">
        <v>0.43159999999999998</v>
      </c>
      <c r="G108" s="10">
        <v>0.44879999999999998</v>
      </c>
      <c r="H108" s="10">
        <v>0.44240000000000002</v>
      </c>
      <c r="I108" s="10">
        <v>0.42899999999999999</v>
      </c>
      <c r="J108" s="10">
        <v>0.43280000000000002</v>
      </c>
      <c r="K108" s="10">
        <v>0.44719999999999999</v>
      </c>
      <c r="L108" s="10">
        <v>2.7625999999999999</v>
      </c>
      <c r="M108" s="10">
        <v>0.41239999999999999</v>
      </c>
      <c r="N108" s="10">
        <v>2.5409999999999999</v>
      </c>
      <c r="Q108" t="s">
        <v>6</v>
      </c>
      <c r="R108">
        <f>C108-$C$9</f>
        <v>2.0327999999999999</v>
      </c>
      <c r="S108">
        <f>D108-$D$9</f>
        <v>0.53360000000000007</v>
      </c>
      <c r="T108">
        <f>E108-$E$9</f>
        <v>0.14479999999999993</v>
      </c>
      <c r="U108">
        <f>F108-$F$9</f>
        <v>7.8199999999999992E-2</v>
      </c>
      <c r="V108">
        <f>G108-$G$9</f>
        <v>6.6199999999999981E-2</v>
      </c>
      <c r="W108">
        <f>H108-$H$9</f>
        <v>8.8200000000000001E-2</v>
      </c>
      <c r="X108">
        <f>I108-$I$9</f>
        <v>6.2E-2</v>
      </c>
      <c r="Y108">
        <f>J108-$J$9</f>
        <v>8.1800000000000039E-2</v>
      </c>
      <c r="Z108">
        <f>K108-$K$9</f>
        <v>6.8799999999999972E-2</v>
      </c>
      <c r="AA108">
        <f>L108-$L$9</f>
        <v>2.4213999999999998</v>
      </c>
      <c r="AB108">
        <f>M108-$M$9</f>
        <v>6.5299999999999969E-2</v>
      </c>
      <c r="AC108">
        <f>N108-$N$9</f>
        <v>2.2128999999999999</v>
      </c>
      <c r="AF108" t="s">
        <v>6</v>
      </c>
      <c r="AG108">
        <f t="shared" si="86"/>
        <v>1.9361999999999999</v>
      </c>
      <c r="AH108">
        <f t="shared" si="87"/>
        <v>0.43700000000000006</v>
      </c>
      <c r="AI108">
        <f t="shared" si="88"/>
        <v>5.5899999999999894E-2</v>
      </c>
      <c r="AJ108" t="str">
        <f t="shared" si="89"/>
        <v>0</v>
      </c>
      <c r="AK108" t="str">
        <f t="shared" si="90"/>
        <v>0</v>
      </c>
      <c r="AL108" t="str">
        <f t="shared" si="91"/>
        <v>0</v>
      </c>
      <c r="AM108" t="str">
        <f t="shared" si="92"/>
        <v>0</v>
      </c>
      <c r="AN108" t="str">
        <f t="shared" si="93"/>
        <v>0</v>
      </c>
      <c r="AO108" t="str">
        <f t="shared" si="94"/>
        <v>0</v>
      </c>
      <c r="AP108">
        <f t="shared" si="95"/>
        <v>1.4236999999999997</v>
      </c>
      <c r="AQ108" t="str">
        <f t="shared" si="96"/>
        <v>0</v>
      </c>
      <c r="AR108">
        <f t="shared" si="97"/>
        <v>1.2151999999999998</v>
      </c>
    </row>
    <row r="109" spans="2:52" x14ac:dyDescent="0.3">
      <c r="B109" t="s">
        <v>7</v>
      </c>
      <c r="C109" s="10">
        <v>2.4914999999999998</v>
      </c>
      <c r="D109" s="10">
        <v>0.55730000000000002</v>
      </c>
      <c r="E109" s="10">
        <v>0.43269999999999997</v>
      </c>
      <c r="F109" s="10">
        <v>0.46700000000000003</v>
      </c>
      <c r="G109" s="10">
        <v>2.3769</v>
      </c>
      <c r="H109" s="10">
        <v>1.4847999999999999</v>
      </c>
      <c r="I109" s="10">
        <v>0.436</v>
      </c>
      <c r="J109" s="10">
        <v>0.44469999999999998</v>
      </c>
      <c r="K109" s="10">
        <v>0.43059999999999998</v>
      </c>
      <c r="L109" s="10">
        <v>1.5936999999999999</v>
      </c>
      <c r="M109" s="10">
        <v>0.40450000000000003</v>
      </c>
      <c r="N109" s="10">
        <v>0.51900000000000002</v>
      </c>
      <c r="Q109" t="s">
        <v>7</v>
      </c>
      <c r="R109">
        <f>C109-$C$10</f>
        <v>2.1229</v>
      </c>
      <c r="S109">
        <f>D109-$D$10</f>
        <v>0.18760000000000004</v>
      </c>
      <c r="T109">
        <f>E109-$E$10</f>
        <v>3.4799999999999998E-2</v>
      </c>
      <c r="U109">
        <f>F109-$F$10</f>
        <v>6.3300000000000023E-2</v>
      </c>
      <c r="V109">
        <f>G109-$G$10</f>
        <v>2.0007999999999999</v>
      </c>
      <c r="W109">
        <f>H109-$H$10</f>
        <v>1.1205999999999998</v>
      </c>
      <c r="X109">
        <f>I109-$I$10</f>
        <v>3.2600000000000018E-2</v>
      </c>
      <c r="Y109">
        <f>J109-$J$10</f>
        <v>7.4799999999999978E-2</v>
      </c>
      <c r="Z109">
        <f>K109-$K$10</f>
        <v>5.9900000000000009E-2</v>
      </c>
      <c r="AA109">
        <f>L109-$L$10</f>
        <v>1.2365999999999999</v>
      </c>
      <c r="AB109">
        <f>M109-$M$10</f>
        <v>2.9500000000000026E-2</v>
      </c>
      <c r="AC109">
        <f>N109-$N$10</f>
        <v>0.1457</v>
      </c>
      <c r="AF109" t="s">
        <v>7</v>
      </c>
      <c r="AG109">
        <f t="shared" si="86"/>
        <v>2.0263</v>
      </c>
      <c r="AH109">
        <f t="shared" si="87"/>
        <v>9.1000000000000025E-2</v>
      </c>
      <c r="AI109" t="str">
        <f t="shared" si="88"/>
        <v>0</v>
      </c>
      <c r="AJ109" t="str">
        <f t="shared" si="89"/>
        <v>0</v>
      </c>
      <c r="AK109">
        <f t="shared" si="90"/>
        <v>1.8966999999999998</v>
      </c>
      <c r="AL109">
        <f t="shared" si="91"/>
        <v>1.0164999999999997</v>
      </c>
      <c r="AM109" t="str">
        <f t="shared" si="92"/>
        <v>0</v>
      </c>
      <c r="AN109" t="str">
        <f t="shared" si="93"/>
        <v>0</v>
      </c>
      <c r="AO109" t="str">
        <f t="shared" si="94"/>
        <v>0</v>
      </c>
      <c r="AP109">
        <f t="shared" si="95"/>
        <v>0.23889999999999989</v>
      </c>
      <c r="AQ109" t="str">
        <f t="shared" si="96"/>
        <v>0</v>
      </c>
      <c r="AR109" t="str">
        <f t="shared" si="97"/>
        <v>0</v>
      </c>
    </row>
    <row r="110" spans="2:52" x14ac:dyDescent="0.3">
      <c r="B110" t="s">
        <v>8</v>
      </c>
      <c r="C110" s="10">
        <v>2.4956999999999998</v>
      </c>
      <c r="D110" s="10">
        <v>0.42780000000000001</v>
      </c>
      <c r="E110" s="10">
        <v>0.41070000000000001</v>
      </c>
      <c r="F110" s="10">
        <v>0.95679999999999998</v>
      </c>
      <c r="G110" s="10">
        <v>2.3847999999999998</v>
      </c>
      <c r="H110" s="10">
        <v>1.7396</v>
      </c>
      <c r="I110" s="10">
        <v>0.42159999999999997</v>
      </c>
      <c r="J110" s="10">
        <v>0.45340000000000003</v>
      </c>
      <c r="K110" s="10">
        <v>0.85770000000000002</v>
      </c>
      <c r="L110" s="10">
        <v>0.72799999999999998</v>
      </c>
      <c r="M110" s="10">
        <v>0.43390000000000001</v>
      </c>
      <c r="N110" s="10">
        <v>0.43959999999999999</v>
      </c>
      <c r="Q110" t="s">
        <v>8</v>
      </c>
      <c r="R110">
        <f>C110-$C$11</f>
        <v>2.1473999999999998</v>
      </c>
      <c r="S110">
        <f>D110-$D$11</f>
        <v>6.8099999999999994E-2</v>
      </c>
      <c r="T110">
        <f>E110-$E$11</f>
        <v>6.3300000000000023E-2</v>
      </c>
      <c r="U110">
        <f>F110-$F$11</f>
        <v>0.57069999999999999</v>
      </c>
      <c r="V110">
        <f>G110-$G$11</f>
        <v>2.0305</v>
      </c>
      <c r="W110">
        <f>H110-$H$11</f>
        <v>1.3723000000000001</v>
      </c>
      <c r="X110">
        <f>I110-$I$11</f>
        <v>6.2399999999999956E-2</v>
      </c>
      <c r="Y110">
        <f>J110-$J$11</f>
        <v>8.0900000000000027E-2</v>
      </c>
      <c r="Z110">
        <f>K110-$K$11</f>
        <v>0.48500000000000004</v>
      </c>
      <c r="AA110">
        <f>L110-$L$11</f>
        <v>0.35899999999999999</v>
      </c>
      <c r="AB110">
        <f>M110-$M$11</f>
        <v>9.0299999999999991E-2</v>
      </c>
      <c r="AC110">
        <f>N110-$N$11</f>
        <v>0.10049999999999998</v>
      </c>
      <c r="AF110" t="s">
        <v>8</v>
      </c>
      <c r="AG110">
        <f t="shared" si="86"/>
        <v>2.0507999999999997</v>
      </c>
      <c r="AH110" t="str">
        <f t="shared" si="87"/>
        <v>0</v>
      </c>
      <c r="AI110" t="str">
        <f t="shared" si="88"/>
        <v>0</v>
      </c>
      <c r="AJ110">
        <f t="shared" si="89"/>
        <v>0.48179999999999995</v>
      </c>
      <c r="AK110">
        <f t="shared" si="90"/>
        <v>1.9263999999999999</v>
      </c>
      <c r="AL110">
        <f t="shared" si="91"/>
        <v>1.2682</v>
      </c>
      <c r="AM110" t="str">
        <f t="shared" si="92"/>
        <v>0</v>
      </c>
      <c r="AN110" t="str">
        <f t="shared" si="93"/>
        <v>0</v>
      </c>
      <c r="AO110" t="str">
        <f t="shared" si="94"/>
        <v>0</v>
      </c>
      <c r="AP110" t="str">
        <f t="shared" si="95"/>
        <v>0</v>
      </c>
      <c r="AQ110" t="str">
        <f t="shared" si="96"/>
        <v>0</v>
      </c>
      <c r="AR110" t="str">
        <f t="shared" si="97"/>
        <v>0</v>
      </c>
    </row>
    <row r="111" spans="2:52" ht="15" thickBot="1" x14ac:dyDescent="0.35"/>
    <row r="112" spans="2:52" x14ac:dyDescent="0.3">
      <c r="B112">
        <v>240</v>
      </c>
      <c r="Q112">
        <v>240</v>
      </c>
      <c r="AF112">
        <v>240</v>
      </c>
      <c r="AV112" t="s">
        <v>10</v>
      </c>
      <c r="AW112" t="s">
        <v>11</v>
      </c>
      <c r="AX112" t="s">
        <v>12</v>
      </c>
      <c r="AY112" s="4" t="s">
        <v>13</v>
      </c>
      <c r="AZ112" s="5" t="s">
        <v>14</v>
      </c>
    </row>
    <row r="113" spans="2:52" ht="15" thickBot="1" x14ac:dyDescent="0.35">
      <c r="B113" s="8" t="s">
        <v>0</v>
      </c>
      <c r="C113" s="9">
        <v>1</v>
      </c>
      <c r="D113" s="9">
        <v>2</v>
      </c>
      <c r="E113" s="9">
        <v>3</v>
      </c>
      <c r="F113" s="9">
        <v>4</v>
      </c>
      <c r="G113" s="9">
        <v>5</v>
      </c>
      <c r="H113" s="9">
        <v>6</v>
      </c>
      <c r="I113" s="9">
        <v>7</v>
      </c>
      <c r="J113" s="9">
        <v>8</v>
      </c>
      <c r="K113" s="9">
        <v>9</v>
      </c>
      <c r="L113" s="9">
        <v>10</v>
      </c>
      <c r="M113" s="9">
        <v>11</v>
      </c>
      <c r="N113" s="9">
        <v>12</v>
      </c>
      <c r="Q113" t="s">
        <v>0</v>
      </c>
      <c r="R113">
        <v>1</v>
      </c>
      <c r="S113">
        <v>2</v>
      </c>
      <c r="T113">
        <v>3</v>
      </c>
      <c r="U113">
        <v>4</v>
      </c>
      <c r="V113">
        <v>5</v>
      </c>
      <c r="W113">
        <v>6</v>
      </c>
      <c r="X113">
        <v>7</v>
      </c>
      <c r="Y113">
        <v>8</v>
      </c>
      <c r="Z113">
        <v>9</v>
      </c>
      <c r="AA113">
        <v>10</v>
      </c>
      <c r="AB113">
        <v>11</v>
      </c>
      <c r="AC113">
        <v>12</v>
      </c>
      <c r="AF113" t="s">
        <v>0</v>
      </c>
      <c r="AG113">
        <v>1</v>
      </c>
      <c r="AH113">
        <v>2</v>
      </c>
      <c r="AI113">
        <v>3</v>
      </c>
      <c r="AJ113">
        <v>4</v>
      </c>
      <c r="AK113">
        <v>5</v>
      </c>
      <c r="AL113">
        <v>6</v>
      </c>
      <c r="AM113">
        <v>7</v>
      </c>
      <c r="AN113">
        <v>8</v>
      </c>
      <c r="AO113">
        <v>9</v>
      </c>
      <c r="AP113">
        <v>10</v>
      </c>
      <c r="AQ113">
        <v>11</v>
      </c>
      <c r="AR113">
        <v>12</v>
      </c>
      <c r="AV113">
        <f>SUM(AG114:AJ121)/31</f>
        <v>0.48306774193548385</v>
      </c>
      <c r="AW113">
        <f>SUM(AK114:AN121)/31</f>
        <v>0.4032290322580645</v>
      </c>
      <c r="AX113">
        <f>SUM(AO114:AR121)/31</f>
        <v>0.356841935483871</v>
      </c>
      <c r="AY113" s="6">
        <f>AVERAGE(AV113:AX113)</f>
        <v>0.4143795698924731</v>
      </c>
      <c r="AZ113" s="7">
        <f>STDEV(AV113:AX113)</f>
        <v>6.384739165183094E-2</v>
      </c>
    </row>
    <row r="114" spans="2:52" x14ac:dyDescent="0.3">
      <c r="B114" s="8" t="s">
        <v>1</v>
      </c>
      <c r="C114" s="10">
        <v>0.45240000000000002</v>
      </c>
      <c r="D114" s="10">
        <v>0.43759999999999999</v>
      </c>
      <c r="E114" s="10">
        <v>0.87519999999999998</v>
      </c>
      <c r="F114" s="10">
        <v>2.6257999999999999</v>
      </c>
      <c r="G114" s="10">
        <v>0.4622</v>
      </c>
      <c r="H114" s="10">
        <v>0.44359999999999999</v>
      </c>
      <c r="I114" s="10">
        <v>0.44629999999999997</v>
      </c>
      <c r="J114" s="10">
        <v>0.42870000000000003</v>
      </c>
      <c r="K114" s="10">
        <v>1.3190999999999999</v>
      </c>
      <c r="L114" s="10">
        <v>2.7492000000000001</v>
      </c>
      <c r="M114" s="10">
        <v>0.43719999999999998</v>
      </c>
      <c r="N114" s="10">
        <v>0.41089999999999999</v>
      </c>
      <c r="Q114" t="s">
        <v>1</v>
      </c>
      <c r="R114" s="3">
        <f>C114-$C$4</f>
        <v>9.8000000000000032E-2</v>
      </c>
      <c r="S114">
        <f>D114-$D$4</f>
        <v>7.8699999999999992E-2</v>
      </c>
      <c r="T114">
        <f>E114-$E$4</f>
        <v>0.52629999999999999</v>
      </c>
      <c r="U114">
        <f>F114-$F$4</f>
        <v>2.266</v>
      </c>
      <c r="V114">
        <f>G114-$G$4</f>
        <v>0.10310000000000002</v>
      </c>
      <c r="W114">
        <f>H114-$H$4</f>
        <v>8.0199999999999994E-2</v>
      </c>
      <c r="X114">
        <f>I114-$I$4</f>
        <v>7.9399999999999971E-2</v>
      </c>
      <c r="Y114">
        <f>J114-$J$4</f>
        <v>7.6600000000000001E-2</v>
      </c>
      <c r="Z114">
        <f>K114-$K$4</f>
        <v>0.96029999999999993</v>
      </c>
      <c r="AA114">
        <f>L114-$L$4</f>
        <v>2.3882000000000003</v>
      </c>
      <c r="AB114">
        <f>M114-$M$4</f>
        <v>8.6599999999999955E-2</v>
      </c>
      <c r="AC114">
        <f>N114-$N$4</f>
        <v>8.0199999999999994E-2</v>
      </c>
      <c r="AF114" t="s">
        <v>1</v>
      </c>
      <c r="AG114" s="3">
        <f>IF(R114-$R$114&lt;0,"0",R114-$R$114)</f>
        <v>0</v>
      </c>
      <c r="AH114" s="3" t="str">
        <f t="shared" ref="AH114:AJ114" si="98">IF(S114-$R$114&lt;0,"0",S114-$R$114)</f>
        <v>0</v>
      </c>
      <c r="AI114" s="3">
        <f t="shared" si="98"/>
        <v>0.42829999999999996</v>
      </c>
      <c r="AJ114" s="3">
        <f t="shared" si="98"/>
        <v>2.1680000000000001</v>
      </c>
      <c r="AK114">
        <f>IF(V114-$V$114&lt;0,"0",V114-$V$114)</f>
        <v>0</v>
      </c>
      <c r="AL114" t="str">
        <f t="shared" ref="AL114:AN114" si="99">IF(W114-$V$114&lt;0,"0",W114-$V$114)</f>
        <v>0</v>
      </c>
      <c r="AM114" t="str">
        <f t="shared" si="99"/>
        <v>0</v>
      </c>
      <c r="AN114" t="str">
        <f t="shared" si="99"/>
        <v>0</v>
      </c>
      <c r="AO114">
        <f>IF(Z114-$Z$114&lt;0,"0",Z114-$Z$114)</f>
        <v>0</v>
      </c>
      <c r="AP114">
        <f t="shared" ref="AP114:AR114" si="100">IF(AA114-$Z$114&lt;0,"0",AA114-$Z$114)</f>
        <v>1.4279000000000004</v>
      </c>
      <c r="AQ114" t="str">
        <f t="shared" si="100"/>
        <v>0</v>
      </c>
      <c r="AR114" t="str">
        <f t="shared" si="100"/>
        <v>0</v>
      </c>
    </row>
    <row r="115" spans="2:52" x14ac:dyDescent="0.3">
      <c r="B115" s="8" t="s">
        <v>2</v>
      </c>
      <c r="C115" s="10">
        <v>0.45129999999999998</v>
      </c>
      <c r="D115" s="10">
        <v>0.5494</v>
      </c>
      <c r="E115" s="10">
        <v>0.42330000000000001</v>
      </c>
      <c r="F115" s="10">
        <v>0.43080000000000002</v>
      </c>
      <c r="G115" s="10">
        <v>0.42670000000000002</v>
      </c>
      <c r="H115" s="10">
        <v>0.55910000000000004</v>
      </c>
      <c r="I115" s="10">
        <v>0.441</v>
      </c>
      <c r="J115" s="10">
        <v>2.6221999999999999</v>
      </c>
      <c r="K115" s="10">
        <v>0.4254</v>
      </c>
      <c r="L115" s="10">
        <v>2.6177000000000001</v>
      </c>
      <c r="M115" s="10">
        <v>0.41249999999999998</v>
      </c>
      <c r="N115" s="10">
        <v>2.4628999999999999</v>
      </c>
      <c r="Q115" t="s">
        <v>2</v>
      </c>
      <c r="R115">
        <f>C115-$C$5</f>
        <v>6.9599999999999995E-2</v>
      </c>
      <c r="S115">
        <f>D115-$D$5</f>
        <v>5.209999999999998E-2</v>
      </c>
      <c r="T115">
        <f>E115-$E$5</f>
        <v>7.0599999999999996E-2</v>
      </c>
      <c r="U115">
        <f>F115-$F$5</f>
        <v>7.5500000000000012E-2</v>
      </c>
      <c r="V115">
        <f>G115-$G$5</f>
        <v>5.5900000000000005E-2</v>
      </c>
      <c r="W115">
        <f>H115-$H$5</f>
        <v>8.8500000000000023E-2</v>
      </c>
      <c r="X115">
        <f>I115-$I$5</f>
        <v>8.2400000000000029E-2</v>
      </c>
      <c r="Y115">
        <f>J115-$J$5</f>
        <v>2.2843</v>
      </c>
      <c r="Z115">
        <f>K115-$K$5</f>
        <v>5.3300000000000014E-2</v>
      </c>
      <c r="AA115">
        <f>L115-$L$5</f>
        <v>2.1440999999999999</v>
      </c>
      <c r="AB115">
        <f>M115-$M$5</f>
        <v>7.0399999999999963E-2</v>
      </c>
      <c r="AC115">
        <f>N115-$N$5</f>
        <v>2.1178999999999997</v>
      </c>
      <c r="AF115" t="s">
        <v>2</v>
      </c>
      <c r="AG115" s="3" t="str">
        <f t="shared" ref="AG115:AG120" si="101">IF(R115-$R$114&lt;0,"0",R115-$R$114)</f>
        <v>0</v>
      </c>
      <c r="AH115" s="3" t="str">
        <f t="shared" ref="AH115:AH121" si="102">IF(S115-$R$114&lt;0,"0",S115-$R$114)</f>
        <v>0</v>
      </c>
      <c r="AI115" s="3" t="str">
        <f t="shared" ref="AI115:AI121" si="103">IF(T115-$R$114&lt;0,"0",T115-$R$114)</f>
        <v>0</v>
      </c>
      <c r="AJ115" s="3" t="str">
        <f t="shared" ref="AJ115:AJ121" si="104">IF(U115-$R$114&lt;0,"0",U115-$R$114)</f>
        <v>0</v>
      </c>
      <c r="AK115" t="str">
        <f t="shared" ref="AK115:AK121" si="105">IF(V115-$V$114&lt;0,"0",V115-$V$114)</f>
        <v>0</v>
      </c>
      <c r="AL115" t="str">
        <f t="shared" ref="AL115:AL121" si="106">IF(W115-$V$114&lt;0,"0",W115-$V$114)</f>
        <v>0</v>
      </c>
      <c r="AM115" t="str">
        <f t="shared" ref="AM115:AM121" si="107">IF(X115-$V$114&lt;0,"0",X115-$V$114)</f>
        <v>0</v>
      </c>
      <c r="AN115">
        <f t="shared" ref="AN115:AN121" si="108">IF(Y115-$V$114&lt;0,"0",Y115-$V$114)</f>
        <v>2.1812</v>
      </c>
      <c r="AO115" t="str">
        <f t="shared" ref="AO115:AO121" si="109">IF(Z115-$Z$114&lt;0,"0",Z115-$Z$114)</f>
        <v>0</v>
      </c>
      <c r="AP115">
        <f t="shared" ref="AP115:AP121" si="110">IF(AA115-$Z$114&lt;0,"0",AA115-$Z$114)</f>
        <v>1.1838</v>
      </c>
      <c r="AQ115" t="str">
        <f t="shared" ref="AQ115:AQ121" si="111">IF(AB115-$Z$114&lt;0,"0",AB115-$Z$114)</f>
        <v>0</v>
      </c>
      <c r="AR115">
        <f t="shared" ref="AR115:AR121" si="112">IF(AC115-$Z$114&lt;0,"0",AC115-$Z$114)</f>
        <v>1.1575999999999997</v>
      </c>
    </row>
    <row r="116" spans="2:52" x14ac:dyDescent="0.3">
      <c r="B116" s="8" t="s">
        <v>3</v>
      </c>
      <c r="C116" s="10">
        <v>0.43290000000000001</v>
      </c>
      <c r="D116" s="10">
        <v>0.49109999999999998</v>
      </c>
      <c r="E116" s="10">
        <v>0.45660000000000001</v>
      </c>
      <c r="F116" s="10">
        <v>1.1563000000000001</v>
      </c>
      <c r="G116" s="10">
        <v>1.4873000000000001</v>
      </c>
      <c r="H116" s="10">
        <v>0.42799999999999999</v>
      </c>
      <c r="I116" s="10">
        <v>0.44330000000000003</v>
      </c>
      <c r="J116" s="10">
        <v>1.4248000000000001</v>
      </c>
      <c r="K116" s="10">
        <v>1.5862000000000001</v>
      </c>
      <c r="L116" s="10">
        <v>2.6236999999999999</v>
      </c>
      <c r="M116" s="10">
        <v>0.43769999999999998</v>
      </c>
      <c r="N116" s="10">
        <v>0.60250000000000004</v>
      </c>
      <c r="Q116" t="s">
        <v>3</v>
      </c>
      <c r="R116">
        <f>C116-$C$6</f>
        <v>1.4600000000000002E-2</v>
      </c>
      <c r="S116">
        <f>D116-$D$6</f>
        <v>0.11519999999999997</v>
      </c>
      <c r="T116">
        <f>E116-$E$6</f>
        <v>7.51E-2</v>
      </c>
      <c r="U116">
        <f>F116-$F$6</f>
        <v>0.76340000000000008</v>
      </c>
      <c r="V116">
        <f>G116-$G$6</f>
        <v>1.0459000000000001</v>
      </c>
      <c r="W116">
        <f>H116-$H$6</f>
        <v>7.0000000000000007E-2</v>
      </c>
      <c r="X116">
        <f>I116-$I$6</f>
        <v>7.1200000000000041E-2</v>
      </c>
      <c r="Y116">
        <f>J116-$J$6</f>
        <v>1.0563</v>
      </c>
      <c r="Z116">
        <f>K116-$K$6</f>
        <v>1.2015</v>
      </c>
      <c r="AA116">
        <f>L116-$L$6</f>
        <v>2.2597</v>
      </c>
      <c r="AB116">
        <f>M116-$M$6</f>
        <v>6.8099999999999994E-2</v>
      </c>
      <c r="AC116">
        <f>N116-$N$6</f>
        <v>0.21500000000000002</v>
      </c>
      <c r="AF116" t="s">
        <v>3</v>
      </c>
      <c r="AG116" s="3" t="str">
        <f t="shared" si="101"/>
        <v>0</v>
      </c>
      <c r="AH116" s="3">
        <f t="shared" si="102"/>
        <v>1.7199999999999938E-2</v>
      </c>
      <c r="AI116" s="3" t="str">
        <f t="shared" si="103"/>
        <v>0</v>
      </c>
      <c r="AJ116" s="3">
        <f t="shared" si="104"/>
        <v>0.66539999999999999</v>
      </c>
      <c r="AK116">
        <f t="shared" si="105"/>
        <v>0.94280000000000008</v>
      </c>
      <c r="AL116" t="str">
        <f t="shared" si="106"/>
        <v>0</v>
      </c>
      <c r="AM116" t="str">
        <f t="shared" si="107"/>
        <v>0</v>
      </c>
      <c r="AN116">
        <f t="shared" si="108"/>
        <v>0.95320000000000005</v>
      </c>
      <c r="AO116">
        <f t="shared" si="109"/>
        <v>0.24120000000000008</v>
      </c>
      <c r="AP116">
        <f t="shared" si="110"/>
        <v>1.2994000000000001</v>
      </c>
      <c r="AQ116" t="str">
        <f t="shared" si="111"/>
        <v>0</v>
      </c>
      <c r="AR116" t="str">
        <f t="shared" si="112"/>
        <v>0</v>
      </c>
    </row>
    <row r="117" spans="2:52" x14ac:dyDescent="0.3">
      <c r="B117" s="8" t="s">
        <v>4</v>
      </c>
      <c r="C117" s="10">
        <v>0.43269999999999997</v>
      </c>
      <c r="D117" s="10">
        <v>0.43180000000000002</v>
      </c>
      <c r="E117" s="10">
        <v>1.0054000000000001</v>
      </c>
      <c r="F117" s="10">
        <v>0.42080000000000001</v>
      </c>
      <c r="G117" s="10">
        <v>0.46329999999999999</v>
      </c>
      <c r="H117" s="10">
        <v>2.4043000000000001</v>
      </c>
      <c r="I117" s="10">
        <v>1.0324</v>
      </c>
      <c r="J117" s="10">
        <v>0.41220000000000001</v>
      </c>
      <c r="K117" s="10">
        <v>2.4382000000000001</v>
      </c>
      <c r="L117" s="10">
        <v>1.9115</v>
      </c>
      <c r="M117" s="10">
        <v>0.40050000000000002</v>
      </c>
      <c r="N117" s="10">
        <v>2.5388999999999999</v>
      </c>
      <c r="Q117" t="s">
        <v>4</v>
      </c>
      <c r="R117">
        <f>C117-$C$7</f>
        <v>2.7199999999999946E-2</v>
      </c>
      <c r="S117">
        <f>D117-$D$7</f>
        <v>4.9500000000000044E-2</v>
      </c>
      <c r="T117">
        <f>E117-$E$7</f>
        <v>0.63410000000000011</v>
      </c>
      <c r="U117">
        <f>F117-$F$7</f>
        <v>6.4800000000000024E-2</v>
      </c>
      <c r="V117">
        <f>G117-$G$7</f>
        <v>3.6099999999999965E-2</v>
      </c>
      <c r="W117">
        <f>H117-$H$7</f>
        <v>2.0270999999999999</v>
      </c>
      <c r="X117">
        <f>I117-$I$7</f>
        <v>0.6724</v>
      </c>
      <c r="Y117">
        <f>J117-$J$7</f>
        <v>6.6700000000000037E-2</v>
      </c>
      <c r="Z117">
        <f>K117-$K$7</f>
        <v>2.0356000000000001</v>
      </c>
      <c r="AA117">
        <f>L117-$L$7</f>
        <v>1.5593999999999999</v>
      </c>
      <c r="AB117">
        <f>M117-$M$7</f>
        <v>6.2400000000000011E-2</v>
      </c>
      <c r="AC117">
        <f>N117-$N$7</f>
        <v>2.2025000000000001</v>
      </c>
      <c r="AF117" t="s">
        <v>4</v>
      </c>
      <c r="AG117" s="3" t="str">
        <f t="shared" si="101"/>
        <v>0</v>
      </c>
      <c r="AH117" s="3" t="str">
        <f t="shared" si="102"/>
        <v>0</v>
      </c>
      <c r="AI117" s="3">
        <f t="shared" si="103"/>
        <v>0.53610000000000002</v>
      </c>
      <c r="AJ117" s="3" t="str">
        <f t="shared" si="104"/>
        <v>0</v>
      </c>
      <c r="AK117" t="str">
        <f t="shared" si="105"/>
        <v>0</v>
      </c>
      <c r="AL117">
        <f t="shared" si="106"/>
        <v>1.9239999999999999</v>
      </c>
      <c r="AM117">
        <f t="shared" si="107"/>
        <v>0.56929999999999992</v>
      </c>
      <c r="AN117" t="str">
        <f t="shared" si="108"/>
        <v>0</v>
      </c>
      <c r="AO117">
        <f t="shared" si="109"/>
        <v>1.0753000000000001</v>
      </c>
      <c r="AP117">
        <f t="shared" si="110"/>
        <v>0.59909999999999997</v>
      </c>
      <c r="AQ117" t="str">
        <f t="shared" si="111"/>
        <v>0</v>
      </c>
      <c r="AR117">
        <f t="shared" si="112"/>
        <v>1.2422000000000002</v>
      </c>
    </row>
    <row r="118" spans="2:52" x14ac:dyDescent="0.3">
      <c r="B118" s="8" t="s">
        <v>5</v>
      </c>
      <c r="C118" s="10">
        <v>0.61099999999999999</v>
      </c>
      <c r="D118" s="10">
        <v>2.3896000000000002</v>
      </c>
      <c r="E118" s="10">
        <v>2.6956000000000002</v>
      </c>
      <c r="F118" s="10">
        <v>0.7712</v>
      </c>
      <c r="G118" s="10">
        <v>0.99570000000000003</v>
      </c>
      <c r="H118" s="10">
        <v>0.43149999999999999</v>
      </c>
      <c r="I118" s="10">
        <v>0.44490000000000002</v>
      </c>
      <c r="J118" s="10">
        <v>0.43280000000000002</v>
      </c>
      <c r="K118" s="10">
        <v>0.41970000000000002</v>
      </c>
      <c r="L118" s="10">
        <v>1.9109</v>
      </c>
      <c r="M118" s="10">
        <v>0.43640000000000001</v>
      </c>
      <c r="N118" s="10">
        <v>0.52090000000000003</v>
      </c>
      <c r="Q118" t="s">
        <v>5</v>
      </c>
      <c r="R118">
        <f>C118-$C$8</f>
        <v>0.21499999999999997</v>
      </c>
      <c r="S118">
        <f>D118-$D$8</f>
        <v>1.9966000000000002</v>
      </c>
      <c r="T118">
        <f>E118-$E$8</f>
        <v>2.3194000000000004</v>
      </c>
      <c r="U118">
        <f>F118-$F$8</f>
        <v>0.36280000000000001</v>
      </c>
      <c r="V118">
        <f>G118-$G$8</f>
        <v>0.60329999999999995</v>
      </c>
      <c r="W118">
        <f>H118-$H$8</f>
        <v>6.3799999999999968E-2</v>
      </c>
      <c r="X118">
        <f>I118-$I$8</f>
        <v>6.5700000000000036E-2</v>
      </c>
      <c r="Y118">
        <f>J118-$J$8</f>
        <v>5.8300000000000018E-2</v>
      </c>
      <c r="Z118">
        <f>K118-$K$8</f>
        <v>2.360000000000001E-2</v>
      </c>
      <c r="AA118">
        <f>L118-$L$8</f>
        <v>1.5442</v>
      </c>
      <c r="AB118">
        <f>M118-$M$8</f>
        <v>6.140000000000001E-2</v>
      </c>
      <c r="AC118">
        <f>N118-$N$8</f>
        <v>0.16220000000000001</v>
      </c>
      <c r="AF118" t="s">
        <v>5</v>
      </c>
      <c r="AG118" s="3">
        <f t="shared" si="101"/>
        <v>0.11699999999999994</v>
      </c>
      <c r="AH118" s="3">
        <f t="shared" si="102"/>
        <v>1.8986000000000001</v>
      </c>
      <c r="AI118" s="3">
        <f t="shared" si="103"/>
        <v>2.2214000000000005</v>
      </c>
      <c r="AJ118" s="3">
        <f t="shared" si="104"/>
        <v>0.26479999999999998</v>
      </c>
      <c r="AK118">
        <f t="shared" si="105"/>
        <v>0.50019999999999998</v>
      </c>
      <c r="AL118" t="str">
        <f t="shared" si="106"/>
        <v>0</v>
      </c>
      <c r="AM118" t="str">
        <f t="shared" si="107"/>
        <v>0</v>
      </c>
      <c r="AN118" t="str">
        <f t="shared" si="108"/>
        <v>0</v>
      </c>
      <c r="AO118" t="str">
        <f t="shared" si="109"/>
        <v>0</v>
      </c>
      <c r="AP118">
        <f t="shared" si="110"/>
        <v>0.58390000000000009</v>
      </c>
      <c r="AQ118" t="str">
        <f t="shared" si="111"/>
        <v>0</v>
      </c>
      <c r="AR118" t="str">
        <f t="shared" si="112"/>
        <v>0</v>
      </c>
    </row>
    <row r="119" spans="2:52" x14ac:dyDescent="0.3">
      <c r="B119" s="8" t="s">
        <v>6</v>
      </c>
      <c r="C119" s="10">
        <v>2.4028</v>
      </c>
      <c r="D119" s="10">
        <v>0.86399999999999999</v>
      </c>
      <c r="E119" s="10">
        <v>0.49519999999999997</v>
      </c>
      <c r="F119" s="10">
        <v>0.43140000000000001</v>
      </c>
      <c r="G119" s="10">
        <v>0.4491</v>
      </c>
      <c r="H119" s="10">
        <v>0.44009999999999999</v>
      </c>
      <c r="I119" s="10">
        <v>0.42470000000000002</v>
      </c>
      <c r="J119" s="10">
        <v>0.4335</v>
      </c>
      <c r="K119" s="10">
        <v>0.4451</v>
      </c>
      <c r="L119" s="10">
        <v>2.5766</v>
      </c>
      <c r="M119" s="10">
        <v>0.41</v>
      </c>
      <c r="N119" s="10">
        <v>2.15</v>
      </c>
      <c r="Q119" t="s">
        <v>6</v>
      </c>
      <c r="R119">
        <f>C119-$C$9</f>
        <v>2.0190999999999999</v>
      </c>
      <c r="S119">
        <f>D119-$D$9</f>
        <v>0.48980000000000001</v>
      </c>
      <c r="T119">
        <f>E119-$E$9</f>
        <v>0.13049999999999995</v>
      </c>
      <c r="U119">
        <f>F119-$F$9</f>
        <v>7.8000000000000014E-2</v>
      </c>
      <c r="V119">
        <f>G119-$G$9</f>
        <v>6.6500000000000004E-2</v>
      </c>
      <c r="W119">
        <f>H119-$H$9</f>
        <v>8.5899999999999976E-2</v>
      </c>
      <c r="X119">
        <f>I119-$I$9</f>
        <v>5.7700000000000029E-2</v>
      </c>
      <c r="Y119">
        <f>J119-$J$9</f>
        <v>8.2500000000000018E-2</v>
      </c>
      <c r="Z119">
        <f>K119-$K$9</f>
        <v>6.6699999999999982E-2</v>
      </c>
      <c r="AA119">
        <f>L119-$L$9</f>
        <v>2.2353999999999998</v>
      </c>
      <c r="AB119">
        <f>M119-$M$9</f>
        <v>6.2899999999999956E-2</v>
      </c>
      <c r="AC119">
        <f>N119-$N$9</f>
        <v>1.8218999999999999</v>
      </c>
      <c r="AF119" t="s">
        <v>6</v>
      </c>
      <c r="AG119" s="3">
        <f t="shared" si="101"/>
        <v>1.9210999999999998</v>
      </c>
      <c r="AH119" s="3">
        <f t="shared" si="102"/>
        <v>0.39179999999999998</v>
      </c>
      <c r="AI119" s="3">
        <f t="shared" si="103"/>
        <v>3.2499999999999918E-2</v>
      </c>
      <c r="AJ119" s="3" t="str">
        <f t="shared" si="104"/>
        <v>0</v>
      </c>
      <c r="AK119" t="str">
        <f t="shared" si="105"/>
        <v>0</v>
      </c>
      <c r="AL119" t="str">
        <f t="shared" si="106"/>
        <v>0</v>
      </c>
      <c r="AM119" t="str">
        <f t="shared" si="107"/>
        <v>0</v>
      </c>
      <c r="AN119" t="str">
        <f t="shared" si="108"/>
        <v>0</v>
      </c>
      <c r="AO119" t="str">
        <f t="shared" si="109"/>
        <v>0</v>
      </c>
      <c r="AP119">
        <f t="shared" si="110"/>
        <v>1.2750999999999999</v>
      </c>
      <c r="AQ119" t="str">
        <f t="shared" si="111"/>
        <v>0</v>
      </c>
      <c r="AR119">
        <f t="shared" si="112"/>
        <v>0.86159999999999992</v>
      </c>
    </row>
    <row r="120" spans="2:52" x14ac:dyDescent="0.3">
      <c r="B120" s="8" t="s">
        <v>7</v>
      </c>
      <c r="C120" s="10">
        <v>2.4043999999999999</v>
      </c>
      <c r="D120" s="10">
        <v>0.54549999999999998</v>
      </c>
      <c r="E120" s="10">
        <v>0.42759999999999998</v>
      </c>
      <c r="F120" s="10">
        <v>0.46229999999999999</v>
      </c>
      <c r="G120" s="10">
        <v>2.2408999999999999</v>
      </c>
      <c r="H120" s="10">
        <v>1.3078000000000001</v>
      </c>
      <c r="I120" s="10">
        <v>0.436</v>
      </c>
      <c r="J120" s="10">
        <v>0.44790000000000002</v>
      </c>
      <c r="K120" s="10">
        <v>0.42920000000000003</v>
      </c>
      <c r="L120" s="10">
        <v>1.4323999999999999</v>
      </c>
      <c r="M120" s="10">
        <v>0.40939999999999999</v>
      </c>
      <c r="N120" s="10">
        <v>0.53400000000000003</v>
      </c>
      <c r="Q120" t="s">
        <v>7</v>
      </c>
      <c r="R120">
        <f>C120-$C$10</f>
        <v>2.0358000000000001</v>
      </c>
      <c r="S120">
        <f>D120-$D$10</f>
        <v>0.17580000000000001</v>
      </c>
      <c r="T120">
        <f>E120-$E$10</f>
        <v>2.9700000000000004E-2</v>
      </c>
      <c r="U120">
        <f>F120-$F$10</f>
        <v>5.8599999999999985E-2</v>
      </c>
      <c r="V120">
        <f>G120-$G$10</f>
        <v>1.8647999999999998</v>
      </c>
      <c r="W120">
        <f>H120-$H$10</f>
        <v>0.94359999999999999</v>
      </c>
      <c r="X120">
        <f>I120-$I$10</f>
        <v>3.2600000000000018E-2</v>
      </c>
      <c r="Y120">
        <f>J120-$J$10</f>
        <v>7.8000000000000014E-2</v>
      </c>
      <c r="Z120">
        <f>K120-$K$10</f>
        <v>5.8500000000000052E-2</v>
      </c>
      <c r="AA120">
        <f>L120-$L$10</f>
        <v>1.0752999999999999</v>
      </c>
      <c r="AB120">
        <f>M120-$M$10</f>
        <v>3.4399999999999986E-2</v>
      </c>
      <c r="AC120">
        <f>N120-$N$10</f>
        <v>0.16070000000000001</v>
      </c>
      <c r="AF120" t="s">
        <v>7</v>
      </c>
      <c r="AG120" s="3">
        <f t="shared" si="101"/>
        <v>1.9378</v>
      </c>
      <c r="AH120" s="3">
        <f t="shared" si="102"/>
        <v>7.779999999999998E-2</v>
      </c>
      <c r="AI120" s="3" t="str">
        <f t="shared" si="103"/>
        <v>0</v>
      </c>
      <c r="AJ120" s="3" t="str">
        <f t="shared" si="104"/>
        <v>0</v>
      </c>
      <c r="AK120">
        <f t="shared" si="105"/>
        <v>1.7616999999999998</v>
      </c>
      <c r="AL120">
        <f t="shared" si="106"/>
        <v>0.84050000000000002</v>
      </c>
      <c r="AM120" t="str">
        <f t="shared" si="107"/>
        <v>0</v>
      </c>
      <c r="AN120" t="str">
        <f t="shared" si="108"/>
        <v>0</v>
      </c>
      <c r="AO120" t="str">
        <f t="shared" si="109"/>
        <v>0</v>
      </c>
      <c r="AP120">
        <f t="shared" si="110"/>
        <v>0.11499999999999999</v>
      </c>
      <c r="AQ120" t="str">
        <f t="shared" si="111"/>
        <v>0</v>
      </c>
      <c r="AR120" t="str">
        <f t="shared" si="112"/>
        <v>0</v>
      </c>
    </row>
    <row r="121" spans="2:52" x14ac:dyDescent="0.3">
      <c r="B121" s="8" t="s">
        <v>8</v>
      </c>
      <c r="C121" s="10">
        <v>2.4222999999999999</v>
      </c>
      <c r="D121" s="10">
        <v>0.43120000000000003</v>
      </c>
      <c r="E121" s="10">
        <v>0.4148</v>
      </c>
      <c r="F121" s="10">
        <v>0.8054</v>
      </c>
      <c r="G121" s="10">
        <v>2.1976</v>
      </c>
      <c r="H121" s="10">
        <v>1.5573999999999999</v>
      </c>
      <c r="I121" s="10">
        <v>0.42430000000000001</v>
      </c>
      <c r="J121" s="10">
        <v>0.45689999999999997</v>
      </c>
      <c r="K121" s="10">
        <v>0.8226</v>
      </c>
      <c r="L121" s="10">
        <v>0.72240000000000004</v>
      </c>
      <c r="M121" s="10">
        <v>0.4486</v>
      </c>
      <c r="N121" s="10">
        <v>0.45119999999999999</v>
      </c>
      <c r="Q121" t="s">
        <v>8</v>
      </c>
      <c r="R121">
        <f>C121-$C$11</f>
        <v>2.0739999999999998</v>
      </c>
      <c r="S121">
        <f>D121-$D$11</f>
        <v>7.1500000000000008E-2</v>
      </c>
      <c r="T121">
        <f>E121-$E$11</f>
        <v>6.7400000000000015E-2</v>
      </c>
      <c r="U121">
        <f>F121-$F$11</f>
        <v>0.41930000000000001</v>
      </c>
      <c r="V121">
        <f>G121-$G$11</f>
        <v>1.8432999999999999</v>
      </c>
      <c r="W121">
        <f>H121-$H$11</f>
        <v>1.1900999999999999</v>
      </c>
      <c r="X121">
        <f>I121-$I$11</f>
        <v>6.5099999999999991E-2</v>
      </c>
      <c r="Y121">
        <f>J121-$J$11</f>
        <v>8.4399999999999975E-2</v>
      </c>
      <c r="Z121">
        <f>K121-$K$11</f>
        <v>0.44990000000000002</v>
      </c>
      <c r="AA121">
        <f>L121-$L$11</f>
        <v>0.35340000000000005</v>
      </c>
      <c r="AB121">
        <f>M121-$M$11</f>
        <v>0.10499999999999998</v>
      </c>
      <c r="AC121">
        <f>N121-$N$11</f>
        <v>0.11209999999999998</v>
      </c>
      <c r="AF121" t="s">
        <v>8</v>
      </c>
      <c r="AG121" s="3">
        <f>IF(R121-$R$114&lt;0,"0",R121-$R$114)</f>
        <v>1.9759999999999998</v>
      </c>
      <c r="AH121" s="3" t="str">
        <f t="shared" si="102"/>
        <v>0</v>
      </c>
      <c r="AI121" s="3" t="str">
        <f t="shared" si="103"/>
        <v>0</v>
      </c>
      <c r="AJ121" s="3">
        <f t="shared" si="104"/>
        <v>0.32129999999999997</v>
      </c>
      <c r="AK121">
        <f t="shared" si="105"/>
        <v>1.7402</v>
      </c>
      <c r="AL121">
        <f t="shared" si="106"/>
        <v>1.087</v>
      </c>
      <c r="AM121" t="str">
        <f t="shared" si="107"/>
        <v>0</v>
      </c>
      <c r="AN121" t="str">
        <f t="shared" si="108"/>
        <v>0</v>
      </c>
      <c r="AO121" t="str">
        <f t="shared" si="109"/>
        <v>0</v>
      </c>
      <c r="AP121" t="str">
        <f t="shared" si="110"/>
        <v>0</v>
      </c>
      <c r="AQ121" t="str">
        <f t="shared" si="111"/>
        <v>0</v>
      </c>
      <c r="AR121" t="str">
        <f t="shared" si="112"/>
        <v>0</v>
      </c>
    </row>
  </sheetData>
  <mergeCells count="1">
    <mergeCell ref="Q1:A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204CB-55F1-47CC-9B7C-E4398843409C}">
  <dimension ref="B1:BF121"/>
  <sheetViews>
    <sheetView topLeftCell="AE92" zoomScale="94" zoomScaleNormal="94" workbookViewId="0">
      <selection activeCell="AV102" sqref="AV102:AX102"/>
    </sheetView>
  </sheetViews>
  <sheetFormatPr defaultRowHeight="14.4" x14ac:dyDescent="0.3"/>
  <cols>
    <col min="35" max="35" width="9.77734375" bestFit="1" customWidth="1"/>
  </cols>
  <sheetData>
    <row r="1" spans="2:53" x14ac:dyDescent="0.3">
      <c r="Q1" s="97" t="s">
        <v>9</v>
      </c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</row>
    <row r="2" spans="2:53" x14ac:dyDescent="0.3">
      <c r="B2">
        <v>0</v>
      </c>
    </row>
    <row r="3" spans="2:53" x14ac:dyDescent="0.3">
      <c r="B3" t="s">
        <v>0</v>
      </c>
      <c r="C3" s="1">
        <v>1</v>
      </c>
      <c r="D3" s="1">
        <v>2</v>
      </c>
      <c r="E3" s="1">
        <v>3</v>
      </c>
      <c r="F3" s="1">
        <v>4</v>
      </c>
      <c r="G3" s="1">
        <v>5</v>
      </c>
      <c r="H3" s="1">
        <v>6</v>
      </c>
      <c r="I3" s="1">
        <v>7</v>
      </c>
      <c r="J3" s="1">
        <v>8</v>
      </c>
      <c r="K3" s="1">
        <v>9</v>
      </c>
      <c r="L3" s="1">
        <v>10</v>
      </c>
      <c r="M3" s="1">
        <v>11</v>
      </c>
      <c r="N3" s="1">
        <v>12</v>
      </c>
    </row>
    <row r="4" spans="2:53" x14ac:dyDescent="0.3">
      <c r="B4" t="s">
        <v>1</v>
      </c>
      <c r="C4" s="15">
        <v>0.4078</v>
      </c>
      <c r="D4" s="15">
        <v>0.44900000000000001</v>
      </c>
      <c r="E4" s="15">
        <v>0.42180000000000001</v>
      </c>
      <c r="F4" s="15">
        <v>0.41210000000000002</v>
      </c>
      <c r="G4" s="15">
        <v>0.43209999999999998</v>
      </c>
      <c r="H4" s="15">
        <v>0.41389999999999999</v>
      </c>
      <c r="I4" s="15">
        <v>0.39129999999999998</v>
      </c>
      <c r="J4" s="15">
        <v>0.34200000000000003</v>
      </c>
      <c r="K4" s="15">
        <v>0.32219999999999999</v>
      </c>
      <c r="L4" s="15">
        <v>0.37419999999999998</v>
      </c>
      <c r="M4" s="15">
        <v>0.30420000000000003</v>
      </c>
      <c r="N4" s="15">
        <v>0.30399999999999999</v>
      </c>
    </row>
    <row r="5" spans="2:53" x14ac:dyDescent="0.3">
      <c r="B5" t="s">
        <v>2</v>
      </c>
      <c r="C5" s="15">
        <v>0.22839999999999999</v>
      </c>
      <c r="D5" s="15">
        <v>0.19020000000000001</v>
      </c>
      <c r="E5" s="15">
        <v>0.45290000000000002</v>
      </c>
      <c r="F5" s="15">
        <v>0.40079999999999999</v>
      </c>
      <c r="G5" s="15">
        <v>0.36299999999999999</v>
      </c>
      <c r="H5" s="15">
        <v>0.26190000000000002</v>
      </c>
      <c r="I5" s="15">
        <v>0.4153</v>
      </c>
      <c r="J5" s="15">
        <v>0.43159999999999998</v>
      </c>
      <c r="K5" s="15">
        <v>0.35759999999999997</v>
      </c>
      <c r="L5" s="15">
        <v>0.51790000000000003</v>
      </c>
      <c r="M5" s="15">
        <v>0.34939999999999999</v>
      </c>
      <c r="N5" s="15">
        <v>0.35189999999999999</v>
      </c>
    </row>
    <row r="6" spans="2:53" x14ac:dyDescent="0.3">
      <c r="B6" t="s">
        <v>3</v>
      </c>
      <c r="C6" s="15">
        <v>0.50349999999999995</v>
      </c>
      <c r="D6" s="15">
        <v>0.50360000000000005</v>
      </c>
      <c r="E6" s="15">
        <v>0.29630000000000001</v>
      </c>
      <c r="F6" s="15">
        <v>0.47449999999999998</v>
      </c>
      <c r="G6" s="15">
        <v>0.44669999999999999</v>
      </c>
      <c r="H6" s="15">
        <v>0.41899999999999998</v>
      </c>
      <c r="I6" s="15">
        <v>0.44269999999999998</v>
      </c>
      <c r="J6" s="15">
        <v>0.49759999999999999</v>
      </c>
      <c r="K6" s="15">
        <v>0.4199</v>
      </c>
      <c r="L6" s="15">
        <v>0.3755</v>
      </c>
      <c r="M6" s="15">
        <v>0.36099999999999999</v>
      </c>
      <c r="N6" s="15">
        <v>0.3659</v>
      </c>
    </row>
    <row r="7" spans="2:53" x14ac:dyDescent="0.3">
      <c r="B7" t="s">
        <v>4</v>
      </c>
      <c r="C7" s="15">
        <v>0.45140000000000002</v>
      </c>
      <c r="D7" s="15">
        <v>0.48780000000000001</v>
      </c>
      <c r="E7" s="15">
        <v>0.27650000000000002</v>
      </c>
      <c r="F7" s="15">
        <v>0.43390000000000001</v>
      </c>
      <c r="G7" s="15">
        <v>0.50649999999999995</v>
      </c>
      <c r="H7" s="15">
        <v>0.4415</v>
      </c>
      <c r="I7" s="15">
        <v>0.43240000000000001</v>
      </c>
      <c r="J7" s="15">
        <v>0.41920000000000002</v>
      </c>
      <c r="K7" s="15">
        <v>0.43519999999999998</v>
      </c>
      <c r="L7" s="15">
        <v>0.37090000000000001</v>
      </c>
      <c r="M7" s="15">
        <v>0.30690000000000001</v>
      </c>
      <c r="N7" s="15">
        <v>0.31740000000000002</v>
      </c>
    </row>
    <row r="8" spans="2:53" x14ac:dyDescent="0.3">
      <c r="B8" t="s">
        <v>5</v>
      </c>
      <c r="C8" s="15">
        <v>0.49459999999999998</v>
      </c>
      <c r="D8" s="15">
        <v>0.45390000000000003</v>
      </c>
      <c r="E8" s="15">
        <v>0.47449999999999998</v>
      </c>
      <c r="F8" s="15">
        <v>0.41749999999999998</v>
      </c>
      <c r="G8" s="15">
        <v>0.41830000000000001</v>
      </c>
      <c r="H8" s="15">
        <v>0.43290000000000001</v>
      </c>
      <c r="I8" s="15">
        <v>0.48480000000000001</v>
      </c>
      <c r="J8" s="15">
        <v>0.4753</v>
      </c>
      <c r="K8" s="15">
        <v>0.41849999999999998</v>
      </c>
      <c r="L8" s="15">
        <v>0.33879999999999999</v>
      </c>
      <c r="M8" s="15">
        <v>0.37859999999999999</v>
      </c>
      <c r="N8" s="15">
        <v>0.35959999999999998</v>
      </c>
    </row>
    <row r="9" spans="2:53" x14ac:dyDescent="0.3">
      <c r="B9" t="s">
        <v>6</v>
      </c>
      <c r="C9" s="15">
        <v>0.49559999999999998</v>
      </c>
      <c r="D9" s="15">
        <v>0.68810000000000004</v>
      </c>
      <c r="E9" s="15">
        <v>0.4103</v>
      </c>
      <c r="F9" s="15">
        <v>0.2676</v>
      </c>
      <c r="G9" s="15">
        <v>0.40550000000000003</v>
      </c>
      <c r="H9" s="15">
        <v>0.4234</v>
      </c>
      <c r="I9" s="15">
        <v>0.43940000000000001</v>
      </c>
      <c r="J9" s="15">
        <v>0.37880000000000003</v>
      </c>
      <c r="K9" s="15">
        <v>0.43940000000000001</v>
      </c>
      <c r="L9" s="15">
        <v>0.37340000000000001</v>
      </c>
      <c r="M9" s="15">
        <v>0.3695</v>
      </c>
      <c r="N9" s="15">
        <v>0.36899999999999999</v>
      </c>
    </row>
    <row r="10" spans="2:53" x14ac:dyDescent="0.3">
      <c r="B10" t="s">
        <v>7</v>
      </c>
      <c r="C10" s="15">
        <v>0.25430000000000003</v>
      </c>
      <c r="D10" s="15">
        <v>0.41399999999999998</v>
      </c>
      <c r="E10" s="15">
        <v>0.47839999999999999</v>
      </c>
      <c r="F10" s="15">
        <v>0.43490000000000001</v>
      </c>
      <c r="G10" s="15">
        <v>0.40479999999999999</v>
      </c>
      <c r="H10" s="15">
        <v>0.36170000000000002</v>
      </c>
      <c r="I10" s="15">
        <v>0.44529999999999997</v>
      </c>
      <c r="J10" s="15">
        <v>0.4511</v>
      </c>
      <c r="K10" s="15">
        <v>0.34089999999999998</v>
      </c>
      <c r="L10" s="15">
        <v>0.34420000000000001</v>
      </c>
      <c r="M10" s="15">
        <v>0.3397</v>
      </c>
      <c r="N10" s="15">
        <v>0.30599999999999999</v>
      </c>
    </row>
    <row r="11" spans="2:53" x14ac:dyDescent="0.3">
      <c r="B11" t="s">
        <v>8</v>
      </c>
      <c r="C11" s="15">
        <v>0.41689999999999999</v>
      </c>
      <c r="D11" s="15">
        <v>0.48370000000000002</v>
      </c>
      <c r="E11" s="15">
        <v>0.43209999999999998</v>
      </c>
      <c r="F11" s="15">
        <v>0.41520000000000001</v>
      </c>
      <c r="G11" s="15">
        <v>0.37340000000000001</v>
      </c>
      <c r="H11" s="15">
        <v>0.41689999999999999</v>
      </c>
      <c r="I11" s="15">
        <v>0.39779999999999999</v>
      </c>
      <c r="J11" s="15">
        <v>0.35299999999999998</v>
      </c>
      <c r="K11" s="15">
        <v>0.3397</v>
      </c>
      <c r="L11" s="15">
        <v>0.32829999999999998</v>
      </c>
      <c r="M11" s="15">
        <v>0.3256</v>
      </c>
      <c r="N11" s="15">
        <v>0.31740000000000002</v>
      </c>
    </row>
    <row r="12" spans="2:53" ht="15" thickBot="1" x14ac:dyDescent="0.35"/>
    <row r="13" spans="2:53" x14ac:dyDescent="0.3">
      <c r="B13">
        <v>24</v>
      </c>
      <c r="Q13">
        <v>24</v>
      </c>
      <c r="AF13">
        <v>24</v>
      </c>
      <c r="AV13" t="s">
        <v>10</v>
      </c>
      <c r="AW13" t="s">
        <v>11</v>
      </c>
      <c r="AX13" t="s">
        <v>12</v>
      </c>
      <c r="AY13" s="4" t="s">
        <v>13</v>
      </c>
      <c r="AZ13" s="5" t="s">
        <v>14</v>
      </c>
      <c r="BA13" t="s">
        <v>17</v>
      </c>
    </row>
    <row r="14" spans="2:53" ht="15" thickBot="1" x14ac:dyDescent="0.35">
      <c r="B14" t="s">
        <v>0</v>
      </c>
      <c r="C14" s="1">
        <v>1</v>
      </c>
      <c r="D14" s="1">
        <v>2</v>
      </c>
      <c r="E14" s="1">
        <v>3</v>
      </c>
      <c r="F14" s="1">
        <v>4</v>
      </c>
      <c r="G14" s="1">
        <v>5</v>
      </c>
      <c r="H14" s="1">
        <v>6</v>
      </c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Q14" t="s">
        <v>0</v>
      </c>
      <c r="R14" s="1">
        <v>1</v>
      </c>
      <c r="S14" s="1">
        <v>2</v>
      </c>
      <c r="T14" s="1">
        <v>3</v>
      </c>
      <c r="U14" s="1">
        <v>4</v>
      </c>
      <c r="V14" s="1">
        <v>5</v>
      </c>
      <c r="W14" s="1">
        <v>6</v>
      </c>
      <c r="X14" s="1">
        <v>7</v>
      </c>
      <c r="Y14" s="1">
        <v>8</v>
      </c>
      <c r="Z14" s="1">
        <v>9</v>
      </c>
      <c r="AA14" s="1">
        <v>10</v>
      </c>
      <c r="AB14" s="1">
        <v>11</v>
      </c>
      <c r="AC14" s="1">
        <v>12</v>
      </c>
      <c r="AF14" t="s">
        <v>0</v>
      </c>
      <c r="AG14" s="1">
        <v>1</v>
      </c>
      <c r="AH14" s="1">
        <v>2</v>
      </c>
      <c r="AI14" s="1">
        <v>3</v>
      </c>
      <c r="AJ14" s="1">
        <v>4</v>
      </c>
      <c r="AK14" s="1">
        <v>5</v>
      </c>
      <c r="AL14" s="1">
        <v>6</v>
      </c>
      <c r="AM14" s="1">
        <v>7</v>
      </c>
      <c r="AN14" s="1">
        <v>8</v>
      </c>
      <c r="AO14" s="1">
        <v>9</v>
      </c>
      <c r="AP14" s="1">
        <v>10</v>
      </c>
      <c r="AQ14" s="1">
        <v>11</v>
      </c>
      <c r="AR14" s="1">
        <v>12</v>
      </c>
      <c r="AV14">
        <f>SUM(AG15:AJ22)/31</f>
        <v>1.4548387096774194E-3</v>
      </c>
      <c r="AW14">
        <f>SUM(AK15:AN22)/31</f>
        <v>5.4193548387096891E-4</v>
      </c>
      <c r="AX14">
        <f>SUM(AO15:AR22)/31</f>
        <v>2.1258064516129038E-3</v>
      </c>
      <c r="AY14" s="6">
        <f>AVERAGE(AV14:AX14)</f>
        <v>1.3741935483870973E-3</v>
      </c>
      <c r="AZ14" s="7">
        <f>STDEV(AV14:AX14)</f>
        <v>7.9500914594965509E-4</v>
      </c>
      <c r="BA14">
        <f>AZ14*100/AY14</f>
        <v>57.852778226383329</v>
      </c>
    </row>
    <row r="15" spans="2:53" x14ac:dyDescent="0.3">
      <c r="B15" t="s">
        <v>1</v>
      </c>
      <c r="C15" s="2">
        <v>0.48399999999999999</v>
      </c>
      <c r="D15" s="2">
        <v>0.46479999999999999</v>
      </c>
      <c r="E15" s="2">
        <v>0.48230000000000001</v>
      </c>
      <c r="F15" s="2">
        <v>0.49409999999999998</v>
      </c>
      <c r="G15" s="2">
        <v>0.49909999999999999</v>
      </c>
      <c r="H15" s="2">
        <v>0.44350000000000001</v>
      </c>
      <c r="I15" s="2">
        <v>0.43819999999999998</v>
      </c>
      <c r="J15" s="2">
        <v>0.39710000000000001</v>
      </c>
      <c r="K15" s="2">
        <v>0.36209999999999998</v>
      </c>
      <c r="L15" s="2">
        <v>0.39910000000000001</v>
      </c>
      <c r="M15" s="2">
        <v>0.3705</v>
      </c>
      <c r="N15" s="2">
        <v>0.3231</v>
      </c>
      <c r="Q15" t="s">
        <v>1</v>
      </c>
      <c r="R15" s="11">
        <f>C15-$C$4</f>
        <v>7.619999999999999E-2</v>
      </c>
      <c r="S15" s="3">
        <f>D15-$D$4</f>
        <v>1.5799999999999981E-2</v>
      </c>
      <c r="T15" s="3">
        <f>E15-$E$4</f>
        <v>6.0499999999999998E-2</v>
      </c>
      <c r="U15" s="3">
        <f>F15-$F$4</f>
        <v>8.1999999999999962E-2</v>
      </c>
      <c r="V15" s="11">
        <f>G15-$G$4</f>
        <v>6.7000000000000004E-2</v>
      </c>
      <c r="W15" s="3">
        <f>H15-$H$4</f>
        <v>2.9600000000000015E-2</v>
      </c>
      <c r="X15" s="3">
        <f>I15-$I$4</f>
        <v>4.6899999999999997E-2</v>
      </c>
      <c r="Y15" s="3">
        <f>J15-$J$4</f>
        <v>5.5099999999999982E-2</v>
      </c>
      <c r="Z15" s="11">
        <f>K15-$K$4</f>
        <v>3.9899999999999991E-2</v>
      </c>
      <c r="AA15" s="3">
        <f>L15-$L$4</f>
        <v>2.4900000000000033E-2</v>
      </c>
      <c r="AB15" s="3">
        <f>M15-$M$4</f>
        <v>6.629999999999997E-2</v>
      </c>
      <c r="AC15" s="3">
        <f>N15-$N$4</f>
        <v>1.9100000000000006E-2</v>
      </c>
      <c r="AF15" t="s">
        <v>1</v>
      </c>
      <c r="AG15" s="3">
        <f>IF(R15-$R$15&lt;0, "0", R15-$R$15)</f>
        <v>0</v>
      </c>
      <c r="AH15" s="3" t="str">
        <f t="shared" ref="AH15:AJ22" si="0">IF(S15-$R$15&lt;0, "0", S15-$R$15)</f>
        <v>0</v>
      </c>
      <c r="AI15" s="3" t="str">
        <f t="shared" si="0"/>
        <v>0</v>
      </c>
      <c r="AJ15" s="3">
        <f>IF(U15-$R$15&lt;0, "0", U15-$R$15)</f>
        <v>5.7999999999999718E-3</v>
      </c>
      <c r="AK15" s="3">
        <f>IF(V15-$V$15&lt;0, "0", V15-$V$15)</f>
        <v>0</v>
      </c>
      <c r="AL15" s="3" t="str">
        <f t="shared" ref="AL15:AN22" si="1">IF(W15-$V$15&lt;0, "0", W15-$V$15)</f>
        <v>0</v>
      </c>
      <c r="AM15" s="3" t="str">
        <f t="shared" si="1"/>
        <v>0</v>
      </c>
      <c r="AN15" s="3" t="str">
        <f t="shared" si="1"/>
        <v>0</v>
      </c>
      <c r="AO15" s="3">
        <f>IF(Z15-$Z$15&lt;0, "0", Z15-$Z$15)</f>
        <v>0</v>
      </c>
      <c r="AP15" s="3" t="str">
        <f t="shared" ref="AP15:AR22" si="2">IF(AA15-$Z$15&lt;0, "0", AA15-$Z$15)</f>
        <v>0</v>
      </c>
      <c r="AQ15" s="3">
        <f t="shared" si="2"/>
        <v>2.6399999999999979E-2</v>
      </c>
      <c r="AR15" s="3" t="str">
        <f t="shared" si="2"/>
        <v>0</v>
      </c>
    </row>
    <row r="16" spans="2:53" x14ac:dyDescent="0.3">
      <c r="B16" t="s">
        <v>2</v>
      </c>
      <c r="C16" s="2">
        <v>0.17849999999999999</v>
      </c>
      <c r="D16" s="2">
        <v>0.30570000000000003</v>
      </c>
      <c r="E16" s="2">
        <v>0.4798</v>
      </c>
      <c r="F16" s="2">
        <v>0.436</v>
      </c>
      <c r="G16" s="2">
        <v>0.374</v>
      </c>
      <c r="H16" s="2">
        <v>0.2918</v>
      </c>
      <c r="I16" s="2">
        <v>0.42899999999999999</v>
      </c>
      <c r="J16" s="2">
        <v>0.45290000000000002</v>
      </c>
      <c r="K16" s="2">
        <v>0.36649999999999999</v>
      </c>
      <c r="L16" s="2">
        <v>0.54200000000000004</v>
      </c>
      <c r="M16" s="2">
        <v>0.3337</v>
      </c>
      <c r="N16" s="2">
        <v>0.3931</v>
      </c>
      <c r="Q16" t="s">
        <v>2</v>
      </c>
      <c r="R16" s="3">
        <f>C16-$C$5</f>
        <v>-4.99E-2</v>
      </c>
      <c r="S16" s="3">
        <f>D16-$D$5</f>
        <v>0.11550000000000002</v>
      </c>
      <c r="T16" s="3">
        <f>E16-$E$5</f>
        <v>2.6899999999999979E-2</v>
      </c>
      <c r="U16" s="3">
        <f>F16-$F$5</f>
        <v>3.5200000000000009E-2</v>
      </c>
      <c r="V16" s="3">
        <f>G16-$G$5</f>
        <v>1.100000000000001E-2</v>
      </c>
      <c r="W16" s="3">
        <f>H16-$H$5</f>
        <v>2.9899999999999982E-2</v>
      </c>
      <c r="X16" s="3">
        <f>I16-$I$5</f>
        <v>1.369999999999999E-2</v>
      </c>
      <c r="Y16" s="3">
        <f>J16-$J$5</f>
        <v>2.1300000000000041E-2</v>
      </c>
      <c r="Z16" s="3">
        <f>K16-$K$5</f>
        <v>8.900000000000019E-3</v>
      </c>
      <c r="AA16" s="3">
        <f>L16-$L$5</f>
        <v>2.410000000000001E-2</v>
      </c>
      <c r="AB16" s="3">
        <f>M16-$M$5</f>
        <v>-1.5699999999999992E-2</v>
      </c>
      <c r="AC16" s="3">
        <f>N16-$N$5</f>
        <v>4.1200000000000014E-2</v>
      </c>
      <c r="AF16" t="s">
        <v>2</v>
      </c>
      <c r="AG16" s="3" t="str">
        <f>IF(R16-$R$15&lt;0, "0", R16-$R$15)</f>
        <v>0</v>
      </c>
      <c r="AH16" s="3">
        <f t="shared" si="0"/>
        <v>3.9300000000000029E-2</v>
      </c>
      <c r="AI16" s="3" t="str">
        <f t="shared" si="0"/>
        <v>0</v>
      </c>
      <c r="AJ16" s="3" t="str">
        <f t="shared" si="0"/>
        <v>0</v>
      </c>
      <c r="AK16" s="3" t="str">
        <f t="shared" ref="AK16:AK22" si="3">IF(V16-$V$15&lt;0, "0", V16-$V$15)</f>
        <v>0</v>
      </c>
      <c r="AL16" s="3" t="str">
        <f t="shared" si="1"/>
        <v>0</v>
      </c>
      <c r="AM16" s="3" t="str">
        <f t="shared" si="1"/>
        <v>0</v>
      </c>
      <c r="AN16" s="3" t="str">
        <f t="shared" si="1"/>
        <v>0</v>
      </c>
      <c r="AO16" s="3" t="str">
        <f t="shared" ref="AO16:AO22" si="4">IF(Z16-$Z$15&lt;0, "0", Z16-$Z$15)</f>
        <v>0</v>
      </c>
      <c r="AP16" s="3" t="str">
        <f t="shared" si="2"/>
        <v>0</v>
      </c>
      <c r="AQ16" s="3" t="str">
        <f t="shared" si="2"/>
        <v>0</v>
      </c>
      <c r="AR16" s="3">
        <f t="shared" si="2"/>
        <v>1.3000000000000234E-3</v>
      </c>
    </row>
    <row r="17" spans="2:58" x14ac:dyDescent="0.3">
      <c r="B17" t="s">
        <v>3</v>
      </c>
      <c r="C17" s="2">
        <v>0.49370000000000003</v>
      </c>
      <c r="D17" s="2">
        <v>0.54090000000000005</v>
      </c>
      <c r="E17" s="2">
        <v>0.34889999999999999</v>
      </c>
      <c r="F17" s="2">
        <v>0.499</v>
      </c>
      <c r="G17" s="2">
        <v>0.443</v>
      </c>
      <c r="H17" s="2">
        <v>0.50280000000000002</v>
      </c>
      <c r="I17" s="2">
        <v>0.4839</v>
      </c>
      <c r="J17" s="2">
        <v>0.51090000000000002</v>
      </c>
      <c r="K17" s="2">
        <v>0.4259</v>
      </c>
      <c r="L17" s="2">
        <v>0.41289999999999999</v>
      </c>
      <c r="M17" s="2">
        <v>0.37619999999999998</v>
      </c>
      <c r="N17" s="2">
        <v>0.37190000000000001</v>
      </c>
      <c r="Q17" t="s">
        <v>3</v>
      </c>
      <c r="R17" s="3">
        <f>C17-$C$6</f>
        <v>-9.7999999999999199E-3</v>
      </c>
      <c r="S17" s="3">
        <f>D17-$D$6</f>
        <v>3.73E-2</v>
      </c>
      <c r="T17" s="3">
        <f>E17-$E$6</f>
        <v>5.259999999999998E-2</v>
      </c>
      <c r="U17" s="3">
        <f>F17-$F$6</f>
        <v>2.4500000000000022E-2</v>
      </c>
      <c r="V17" s="3">
        <f>G17-$G$6</f>
        <v>-3.6999999999999811E-3</v>
      </c>
      <c r="W17" s="3">
        <f>H17-$H$6</f>
        <v>8.3800000000000041E-2</v>
      </c>
      <c r="X17" s="3">
        <f>I17-$I$6</f>
        <v>4.1200000000000014E-2</v>
      </c>
      <c r="Y17" s="3">
        <f>J17-$J$6</f>
        <v>1.3300000000000034E-2</v>
      </c>
      <c r="Z17" s="3">
        <f>K17-$K$6</f>
        <v>6.0000000000000053E-3</v>
      </c>
      <c r="AA17" s="3">
        <f>L17-$L$6</f>
        <v>3.7399999999999989E-2</v>
      </c>
      <c r="AB17" s="3">
        <f>M17-$M$6</f>
        <v>1.5199999999999991E-2</v>
      </c>
      <c r="AC17" s="3">
        <f>N17-$N$6</f>
        <v>6.0000000000000053E-3</v>
      </c>
      <c r="AF17" t="s">
        <v>3</v>
      </c>
      <c r="AG17" s="3" t="str">
        <f t="shared" ref="AG17:AG22" si="5">IF(R17-$R$15&lt;0, "0", R17-$R$15)</f>
        <v>0</v>
      </c>
      <c r="AH17" s="3" t="str">
        <f t="shared" si="0"/>
        <v>0</v>
      </c>
      <c r="AI17" s="3" t="str">
        <f t="shared" si="0"/>
        <v>0</v>
      </c>
      <c r="AJ17" s="3" t="str">
        <f t="shared" si="0"/>
        <v>0</v>
      </c>
      <c r="AK17" s="3" t="str">
        <f t="shared" si="3"/>
        <v>0</v>
      </c>
      <c r="AL17" s="3">
        <f t="shared" si="1"/>
        <v>1.6800000000000037E-2</v>
      </c>
      <c r="AM17" s="3" t="str">
        <f t="shared" si="1"/>
        <v>0</v>
      </c>
      <c r="AN17" s="3" t="str">
        <f t="shared" si="1"/>
        <v>0</v>
      </c>
      <c r="AO17" s="3" t="str">
        <f t="shared" si="4"/>
        <v>0</v>
      </c>
      <c r="AP17" s="3" t="str">
        <f t="shared" si="2"/>
        <v>0</v>
      </c>
      <c r="AQ17" s="3" t="str">
        <f t="shared" si="2"/>
        <v>0</v>
      </c>
      <c r="AR17" s="3" t="str">
        <f t="shared" si="2"/>
        <v>0</v>
      </c>
      <c r="BE17" t="s">
        <v>13</v>
      </c>
      <c r="BF17" t="s">
        <v>14</v>
      </c>
    </row>
    <row r="18" spans="2:58" x14ac:dyDescent="0.3">
      <c r="B18" t="s">
        <v>4</v>
      </c>
      <c r="C18" s="2">
        <v>0.46360000000000001</v>
      </c>
      <c r="D18" s="2">
        <v>0.53859999999999997</v>
      </c>
      <c r="E18" s="2">
        <v>0.27500000000000002</v>
      </c>
      <c r="F18" s="2">
        <v>0.45650000000000002</v>
      </c>
      <c r="G18" s="2">
        <v>0.5141</v>
      </c>
      <c r="H18" s="2">
        <v>0.50180000000000002</v>
      </c>
      <c r="I18" s="2">
        <v>0.44159999999999999</v>
      </c>
      <c r="J18" s="2">
        <v>0.46679999999999999</v>
      </c>
      <c r="K18" s="2">
        <v>0.44769999999999999</v>
      </c>
      <c r="L18" s="2">
        <v>0.40760000000000002</v>
      </c>
      <c r="M18" s="2">
        <v>0.32600000000000001</v>
      </c>
      <c r="N18" s="2">
        <v>0.31490000000000001</v>
      </c>
      <c r="Q18" t="s">
        <v>4</v>
      </c>
      <c r="R18" s="3">
        <f>C18-$C$7</f>
        <v>1.2199999999999989E-2</v>
      </c>
      <c r="S18" s="3">
        <f>D18-$D$7</f>
        <v>5.0799999999999956E-2</v>
      </c>
      <c r="T18" s="3">
        <f>E18-$E$7</f>
        <v>-1.5000000000000013E-3</v>
      </c>
      <c r="U18" s="3">
        <f>F18-$F$7</f>
        <v>2.2600000000000009E-2</v>
      </c>
      <c r="V18" s="3">
        <f>G18-$G$7</f>
        <v>7.6000000000000512E-3</v>
      </c>
      <c r="W18" s="3">
        <f>H18-$H$7</f>
        <v>6.030000000000002E-2</v>
      </c>
      <c r="X18" s="3">
        <f>I18-$I$7</f>
        <v>9.199999999999986E-3</v>
      </c>
      <c r="Y18" s="3">
        <f>J18-$J$7</f>
        <v>4.7599999999999976E-2</v>
      </c>
      <c r="Z18" s="3">
        <f>K18-$K$7</f>
        <v>1.2500000000000011E-2</v>
      </c>
      <c r="AA18" s="3">
        <f>L18-$L$7</f>
        <v>3.670000000000001E-2</v>
      </c>
      <c r="AB18" s="3">
        <f>M18-$M$7</f>
        <v>1.9100000000000006E-2</v>
      </c>
      <c r="AC18" s="3">
        <f>N18-$N$7</f>
        <v>-2.5000000000000022E-3</v>
      </c>
      <c r="AF18" t="s">
        <v>4</v>
      </c>
      <c r="AG18" s="3" t="str">
        <f t="shared" si="5"/>
        <v>0</v>
      </c>
      <c r="AH18" s="3" t="str">
        <f t="shared" si="0"/>
        <v>0</v>
      </c>
      <c r="AI18" s="3" t="str">
        <f t="shared" si="0"/>
        <v>0</v>
      </c>
      <c r="AJ18" s="3" t="str">
        <f t="shared" si="0"/>
        <v>0</v>
      </c>
      <c r="AK18" s="3" t="str">
        <f t="shared" si="3"/>
        <v>0</v>
      </c>
      <c r="AL18" s="3" t="str">
        <f t="shared" si="1"/>
        <v>0</v>
      </c>
      <c r="AM18" s="3" t="str">
        <f t="shared" si="1"/>
        <v>0</v>
      </c>
      <c r="AN18" s="3" t="str">
        <f t="shared" si="1"/>
        <v>0</v>
      </c>
      <c r="AO18" s="3" t="str">
        <f t="shared" si="4"/>
        <v>0</v>
      </c>
      <c r="AP18" s="3" t="str">
        <f t="shared" si="2"/>
        <v>0</v>
      </c>
      <c r="AQ18" s="3" t="str">
        <f t="shared" si="2"/>
        <v>0</v>
      </c>
      <c r="AR18" s="3" t="str">
        <f t="shared" si="2"/>
        <v>0</v>
      </c>
      <c r="BD18">
        <v>24</v>
      </c>
      <c r="BE18">
        <f>AY14</f>
        <v>1.3741935483870973E-3</v>
      </c>
      <c r="BF18">
        <f>AZ14</f>
        <v>7.9500914594965509E-4</v>
      </c>
    </row>
    <row r="19" spans="2:58" x14ac:dyDescent="0.3">
      <c r="B19" t="s">
        <v>5</v>
      </c>
      <c r="C19" s="2">
        <v>0.48409999999999997</v>
      </c>
      <c r="D19" s="2">
        <v>0.47560000000000002</v>
      </c>
      <c r="E19" s="2">
        <v>0.50229999999999997</v>
      </c>
      <c r="F19" s="2">
        <v>0.46239999999999998</v>
      </c>
      <c r="G19" s="2">
        <v>0.43180000000000002</v>
      </c>
      <c r="H19" s="2">
        <v>0.46160000000000001</v>
      </c>
      <c r="I19" s="2">
        <v>0.501</v>
      </c>
      <c r="J19" s="2">
        <v>0.50719999999999998</v>
      </c>
      <c r="K19" s="2">
        <v>0.49149999999999999</v>
      </c>
      <c r="L19" s="2">
        <v>0.36149999999999999</v>
      </c>
      <c r="M19" s="2">
        <v>0.40050000000000002</v>
      </c>
      <c r="N19" s="2">
        <v>0.39129999999999998</v>
      </c>
      <c r="Q19" t="s">
        <v>5</v>
      </c>
      <c r="R19" s="3">
        <f>C19-$C$8</f>
        <v>-1.0500000000000009E-2</v>
      </c>
      <c r="S19" s="3">
        <f>D19-$D$8</f>
        <v>2.1699999999999997E-2</v>
      </c>
      <c r="T19" s="3">
        <f>E19-$E$8</f>
        <v>2.7799999999999991E-2</v>
      </c>
      <c r="U19" s="3">
        <f>F19-$F$8</f>
        <v>4.4899999999999995E-2</v>
      </c>
      <c r="V19" s="3">
        <f>G19-$G$8</f>
        <v>1.3500000000000012E-2</v>
      </c>
      <c r="W19" s="3">
        <f>H19-$H$8</f>
        <v>2.8700000000000003E-2</v>
      </c>
      <c r="X19" s="3">
        <f>I19-$I$8</f>
        <v>1.6199999999999992E-2</v>
      </c>
      <c r="Y19" s="3">
        <f>J19-$J$8</f>
        <v>3.1899999999999984E-2</v>
      </c>
      <c r="Z19" s="3">
        <f>K19-$K$8</f>
        <v>7.3000000000000009E-2</v>
      </c>
      <c r="AA19" s="3">
        <f>L19-$L$8</f>
        <v>2.2699999999999998E-2</v>
      </c>
      <c r="AB19" s="3">
        <f>M19-$M$8</f>
        <v>2.1900000000000031E-2</v>
      </c>
      <c r="AC19" s="3">
        <f>N19-$N$8</f>
        <v>3.1700000000000006E-2</v>
      </c>
      <c r="AF19" t="s">
        <v>5</v>
      </c>
      <c r="AG19" s="3" t="str">
        <f t="shared" si="5"/>
        <v>0</v>
      </c>
      <c r="AH19" s="3" t="str">
        <f t="shared" si="0"/>
        <v>0</v>
      </c>
      <c r="AI19" s="3" t="str">
        <f t="shared" si="0"/>
        <v>0</v>
      </c>
      <c r="AJ19" s="3" t="str">
        <f t="shared" si="0"/>
        <v>0</v>
      </c>
      <c r="AK19" s="3" t="str">
        <f t="shared" si="3"/>
        <v>0</v>
      </c>
      <c r="AL19" s="3" t="str">
        <f t="shared" si="1"/>
        <v>0</v>
      </c>
      <c r="AM19" s="3" t="str">
        <f t="shared" si="1"/>
        <v>0</v>
      </c>
      <c r="AN19" s="3" t="str">
        <f t="shared" si="1"/>
        <v>0</v>
      </c>
      <c r="AO19" s="3">
        <f t="shared" si="4"/>
        <v>3.3100000000000018E-2</v>
      </c>
      <c r="AP19" s="3" t="str">
        <f t="shared" si="2"/>
        <v>0</v>
      </c>
      <c r="AQ19" s="3" t="str">
        <f t="shared" si="2"/>
        <v>0</v>
      </c>
      <c r="AR19" s="3" t="str">
        <f t="shared" si="2"/>
        <v>0</v>
      </c>
      <c r="BD19">
        <v>48</v>
      </c>
      <c r="BE19">
        <f>AY25</f>
        <v>5.0795698924731188E-3</v>
      </c>
      <c r="BF19">
        <f>AZ25</f>
        <v>3.1491014745671604E-3</v>
      </c>
    </row>
    <row r="20" spans="2:58" x14ac:dyDescent="0.3">
      <c r="B20" t="s">
        <v>6</v>
      </c>
      <c r="C20" s="2">
        <v>0.51380000000000003</v>
      </c>
      <c r="D20" s="2">
        <v>0.12920000000000001</v>
      </c>
      <c r="E20" s="2">
        <v>0.42230000000000001</v>
      </c>
      <c r="F20" s="2">
        <v>0.20810000000000001</v>
      </c>
      <c r="G20" s="2">
        <v>0.42909999999999998</v>
      </c>
      <c r="H20" s="2">
        <v>0.42570000000000002</v>
      </c>
      <c r="I20" s="2">
        <v>0.4476</v>
      </c>
      <c r="J20" s="2">
        <v>0.41160000000000002</v>
      </c>
      <c r="K20" s="2">
        <v>0.44009999999999999</v>
      </c>
      <c r="L20" s="2">
        <v>0.38069999999999998</v>
      </c>
      <c r="M20" s="2">
        <v>0.36520000000000002</v>
      </c>
      <c r="N20" s="2">
        <v>0.39950000000000002</v>
      </c>
      <c r="Q20" t="s">
        <v>6</v>
      </c>
      <c r="R20" s="3">
        <f>C20-$C$9</f>
        <v>1.8200000000000049E-2</v>
      </c>
      <c r="S20" s="3">
        <f>D20-$D$9</f>
        <v>-0.55890000000000006</v>
      </c>
      <c r="T20" s="3">
        <f>E20-$E$9</f>
        <v>1.2000000000000011E-2</v>
      </c>
      <c r="U20" s="3">
        <f>F20-$F$9</f>
        <v>-5.9499999999999997E-2</v>
      </c>
      <c r="V20" s="3">
        <f>G20-$G$9</f>
        <v>2.3599999999999954E-2</v>
      </c>
      <c r="W20" s="3">
        <f>H20-$H$9</f>
        <v>2.3000000000000242E-3</v>
      </c>
      <c r="X20" s="3">
        <f>I20-$I$9</f>
        <v>8.1999999999999851E-3</v>
      </c>
      <c r="Y20" s="3">
        <f>J20-$J$9</f>
        <v>3.2799999999999996E-2</v>
      </c>
      <c r="Z20" s="3">
        <f>K20-$K$9</f>
        <v>6.9999999999997842E-4</v>
      </c>
      <c r="AA20" s="3">
        <f>L20-$L$9</f>
        <v>7.2999999999999732E-3</v>
      </c>
      <c r="AB20" s="3">
        <f>M20-$M$9</f>
        <v>-4.2999999999999705E-3</v>
      </c>
      <c r="AC20" s="3">
        <f>N20-$N$9</f>
        <v>3.0500000000000027E-2</v>
      </c>
      <c r="AF20" t="s">
        <v>6</v>
      </c>
      <c r="AG20" s="3" t="str">
        <f t="shared" si="5"/>
        <v>0</v>
      </c>
      <c r="AH20" s="3" t="str">
        <f t="shared" si="0"/>
        <v>0</v>
      </c>
      <c r="AI20" s="3" t="str">
        <f t="shared" si="0"/>
        <v>0</v>
      </c>
      <c r="AJ20" s="3" t="str">
        <f t="shared" si="0"/>
        <v>0</v>
      </c>
      <c r="AK20" s="3" t="str">
        <f t="shared" si="3"/>
        <v>0</v>
      </c>
      <c r="AL20" s="3" t="str">
        <f t="shared" si="1"/>
        <v>0</v>
      </c>
      <c r="AM20" s="3" t="str">
        <f t="shared" si="1"/>
        <v>0</v>
      </c>
      <c r="AN20" s="3" t="str">
        <f t="shared" si="1"/>
        <v>0</v>
      </c>
      <c r="AO20" s="3" t="str">
        <f t="shared" si="4"/>
        <v>0</v>
      </c>
      <c r="AP20" s="3" t="str">
        <f t="shared" si="2"/>
        <v>0</v>
      </c>
      <c r="AQ20" s="3" t="str">
        <f t="shared" si="2"/>
        <v>0</v>
      </c>
      <c r="AR20" s="3" t="str">
        <f t="shared" si="2"/>
        <v>0</v>
      </c>
      <c r="BD20">
        <v>72</v>
      </c>
      <c r="BE20">
        <f>AY36</f>
        <v>1.2459139784946229E-2</v>
      </c>
      <c r="BF20">
        <f>AZ36</f>
        <v>2.0977078153047303E-3</v>
      </c>
    </row>
    <row r="21" spans="2:58" x14ac:dyDescent="0.3">
      <c r="B21" t="s">
        <v>7</v>
      </c>
      <c r="C21" s="2">
        <v>0.31159999999999999</v>
      </c>
      <c r="D21" s="2">
        <v>0.43859999999999999</v>
      </c>
      <c r="E21" s="2">
        <v>0.45079999999999998</v>
      </c>
      <c r="F21" s="2">
        <v>0.45569999999999999</v>
      </c>
      <c r="G21" s="2">
        <v>0.41639999999999999</v>
      </c>
      <c r="H21" s="2">
        <v>0.37569999999999998</v>
      </c>
      <c r="I21" s="2">
        <v>0.41720000000000002</v>
      </c>
      <c r="J21" s="2">
        <v>0.437</v>
      </c>
      <c r="K21" s="2">
        <v>0.36599999999999999</v>
      </c>
      <c r="L21" s="2">
        <v>0.38140000000000002</v>
      </c>
      <c r="M21" s="2">
        <v>0.33450000000000002</v>
      </c>
      <c r="N21" s="2">
        <v>0.32690000000000002</v>
      </c>
      <c r="Q21" t="s">
        <v>7</v>
      </c>
      <c r="R21" s="3">
        <f>C21-$C$10</f>
        <v>5.7299999999999962E-2</v>
      </c>
      <c r="S21" s="3">
        <f>D21-$D$10</f>
        <v>2.4600000000000011E-2</v>
      </c>
      <c r="T21" s="3">
        <f>E21-$E$10</f>
        <v>-2.7600000000000013E-2</v>
      </c>
      <c r="U21" s="3">
        <f>F21-$F$10</f>
        <v>2.0799999999999985E-2</v>
      </c>
      <c r="V21" s="3">
        <f>G21-$G$10</f>
        <v>1.1599999999999999E-2</v>
      </c>
      <c r="W21" s="3">
        <f>H21-$H$10</f>
        <v>1.3999999999999957E-2</v>
      </c>
      <c r="X21" s="3">
        <f>I21-$I$10</f>
        <v>-2.8099999999999958E-2</v>
      </c>
      <c r="Y21" s="3">
        <f>J21-$J$10</f>
        <v>-1.4100000000000001E-2</v>
      </c>
      <c r="Z21" s="3">
        <f>K21-$K$10</f>
        <v>2.5100000000000011E-2</v>
      </c>
      <c r="AA21" s="3">
        <f>L21-$L$10</f>
        <v>3.7200000000000011E-2</v>
      </c>
      <c r="AB21" s="3">
        <f>M21-$M$10</f>
        <v>-5.1999999999999824E-3</v>
      </c>
      <c r="AC21" s="3">
        <f>N21-$N$10</f>
        <v>2.090000000000003E-2</v>
      </c>
      <c r="AF21" t="s">
        <v>7</v>
      </c>
      <c r="AG21" s="3" t="str">
        <f t="shared" si="5"/>
        <v>0</v>
      </c>
      <c r="AH21" s="3" t="str">
        <f t="shared" si="0"/>
        <v>0</v>
      </c>
      <c r="AI21" s="3" t="str">
        <f t="shared" si="0"/>
        <v>0</v>
      </c>
      <c r="AJ21" s="3" t="str">
        <f t="shared" si="0"/>
        <v>0</v>
      </c>
      <c r="AK21" s="3" t="str">
        <f t="shared" si="3"/>
        <v>0</v>
      </c>
      <c r="AL21" s="3" t="str">
        <f t="shared" si="1"/>
        <v>0</v>
      </c>
      <c r="AM21" s="3" t="str">
        <f t="shared" si="1"/>
        <v>0</v>
      </c>
      <c r="AN21" s="3" t="str">
        <f t="shared" si="1"/>
        <v>0</v>
      </c>
      <c r="AO21" s="3" t="str">
        <f t="shared" si="4"/>
        <v>0</v>
      </c>
      <c r="AP21" s="3" t="str">
        <f t="shared" si="2"/>
        <v>0</v>
      </c>
      <c r="AQ21" s="3" t="str">
        <f t="shared" si="2"/>
        <v>0</v>
      </c>
      <c r="AR21" s="3" t="str">
        <f t="shared" si="2"/>
        <v>0</v>
      </c>
      <c r="BD21">
        <v>96</v>
      </c>
      <c r="BE21">
        <f>$AY$47</f>
        <v>1.2159139784946234E-2</v>
      </c>
      <c r="BF21">
        <f>$AZ$47</f>
        <v>2.225783855269441E-3</v>
      </c>
    </row>
    <row r="22" spans="2:58" x14ac:dyDescent="0.3">
      <c r="B22" t="s">
        <v>8</v>
      </c>
      <c r="C22" s="2">
        <v>0.43359999999999999</v>
      </c>
      <c r="D22" s="2">
        <v>0.49840000000000001</v>
      </c>
      <c r="E22" s="2">
        <v>0.45519999999999999</v>
      </c>
      <c r="F22" s="2">
        <v>0.42049999999999998</v>
      </c>
      <c r="G22" s="2">
        <v>0.39419999999999999</v>
      </c>
      <c r="H22" s="2">
        <v>0.42680000000000001</v>
      </c>
      <c r="I22" s="2">
        <v>0.39479999999999998</v>
      </c>
      <c r="J22" s="2">
        <v>0.36849999999999999</v>
      </c>
      <c r="K22" s="2">
        <v>0.3458</v>
      </c>
      <c r="L22" s="2">
        <v>0.33339999999999997</v>
      </c>
      <c r="M22" s="2">
        <v>0.35070000000000001</v>
      </c>
      <c r="N22" s="2">
        <v>0.3624</v>
      </c>
      <c r="Q22" t="s">
        <v>8</v>
      </c>
      <c r="R22" s="3">
        <f>C22-$C$11</f>
        <v>1.6699999999999993E-2</v>
      </c>
      <c r="S22" s="3">
        <f>D22-$D$11</f>
        <v>1.4699999999999991E-2</v>
      </c>
      <c r="T22" s="3">
        <f>E22-$E$11</f>
        <v>2.3100000000000009E-2</v>
      </c>
      <c r="U22" s="3">
        <f>F22-$F$11</f>
        <v>5.2999999999999714E-3</v>
      </c>
      <c r="V22" s="3">
        <f>G22-$G$11</f>
        <v>2.0799999999999985E-2</v>
      </c>
      <c r="W22" s="3">
        <f>H22-$H$11</f>
        <v>9.9000000000000199E-3</v>
      </c>
      <c r="X22" s="3">
        <f>I22-$I$11</f>
        <v>-3.0000000000000027E-3</v>
      </c>
      <c r="Y22" s="3">
        <f>J22-$J$11</f>
        <v>1.5500000000000014E-2</v>
      </c>
      <c r="Z22" s="3">
        <f>K22-$K$11</f>
        <v>6.0999999999999943E-3</v>
      </c>
      <c r="AA22" s="3">
        <f>L22-$L$11</f>
        <v>5.0999999999999934E-3</v>
      </c>
      <c r="AB22" s="3">
        <f>M22-$M$11</f>
        <v>2.5100000000000011E-2</v>
      </c>
      <c r="AC22" s="3">
        <f>N22-$N$11</f>
        <v>4.4999999999999984E-2</v>
      </c>
      <c r="AF22" t="s">
        <v>8</v>
      </c>
      <c r="AG22" s="3" t="str">
        <f t="shared" si="5"/>
        <v>0</v>
      </c>
      <c r="AH22" s="3" t="str">
        <f t="shared" si="0"/>
        <v>0</v>
      </c>
      <c r="AI22" s="3" t="str">
        <f t="shared" si="0"/>
        <v>0</v>
      </c>
      <c r="AJ22" s="3" t="str">
        <f t="shared" si="0"/>
        <v>0</v>
      </c>
      <c r="AK22" s="3" t="str">
        <f t="shared" si="3"/>
        <v>0</v>
      </c>
      <c r="AL22" s="3" t="str">
        <f t="shared" si="1"/>
        <v>0</v>
      </c>
      <c r="AM22" s="3" t="str">
        <f t="shared" si="1"/>
        <v>0</v>
      </c>
      <c r="AN22" s="3" t="str">
        <f t="shared" si="1"/>
        <v>0</v>
      </c>
      <c r="AO22" s="3" t="str">
        <f t="shared" si="4"/>
        <v>0</v>
      </c>
      <c r="AP22" s="3" t="str">
        <f t="shared" si="2"/>
        <v>0</v>
      </c>
      <c r="AQ22" s="3" t="str">
        <f t="shared" si="2"/>
        <v>0</v>
      </c>
      <c r="AR22" s="3">
        <f t="shared" si="2"/>
        <v>5.0999999999999934E-3</v>
      </c>
      <c r="BD22">
        <v>120</v>
      </c>
      <c r="BE22">
        <f>AY58</f>
        <v>2.9064516129032259E-2</v>
      </c>
      <c r="BF22">
        <f>AZ58</f>
        <v>1.6519155783646169E-2</v>
      </c>
    </row>
    <row r="23" spans="2:58" ht="15" thickBot="1" x14ac:dyDescent="0.35">
      <c r="BD23">
        <v>144</v>
      </c>
      <c r="BE23">
        <f>AY69</f>
        <v>1.9751612903225801E-2</v>
      </c>
      <c r="BF23">
        <f>AZ69</f>
        <v>1.5073639566523991E-2</v>
      </c>
    </row>
    <row r="24" spans="2:58" x14ac:dyDescent="0.3">
      <c r="B24">
        <v>48</v>
      </c>
      <c r="Q24">
        <v>48</v>
      </c>
      <c r="AF24">
        <v>48</v>
      </c>
      <c r="AV24" t="s">
        <v>10</v>
      </c>
      <c r="AW24" t="s">
        <v>11</v>
      </c>
      <c r="AX24" t="s">
        <v>12</v>
      </c>
      <c r="AY24" s="4" t="s">
        <v>13</v>
      </c>
      <c r="AZ24" s="5" t="s">
        <v>14</v>
      </c>
      <c r="BD24">
        <v>168</v>
      </c>
      <c r="BE24">
        <f>AY80</f>
        <v>1.8152688172043012E-2</v>
      </c>
      <c r="BF24">
        <f>AZ80</f>
        <v>2.5881191434435624E-2</v>
      </c>
    </row>
    <row r="25" spans="2:58" ht="15" thickBot="1" x14ac:dyDescent="0.35">
      <c r="B25" t="s">
        <v>0</v>
      </c>
      <c r="C25" s="1">
        <v>1</v>
      </c>
      <c r="D25" s="1">
        <v>2</v>
      </c>
      <c r="E25" s="1">
        <v>3</v>
      </c>
      <c r="F25" s="1">
        <v>4</v>
      </c>
      <c r="G25" s="1">
        <v>5</v>
      </c>
      <c r="H25" s="1">
        <v>6</v>
      </c>
      <c r="I25" s="1">
        <v>7</v>
      </c>
      <c r="J25" s="1">
        <v>8</v>
      </c>
      <c r="K25" s="1">
        <v>9</v>
      </c>
      <c r="L25" s="1">
        <v>10</v>
      </c>
      <c r="M25" s="1">
        <v>11</v>
      </c>
      <c r="N25" s="1">
        <v>12</v>
      </c>
      <c r="Q25" t="s">
        <v>0</v>
      </c>
      <c r="R25" s="1">
        <v>1</v>
      </c>
      <c r="S25" s="1">
        <v>2</v>
      </c>
      <c r="T25" s="1">
        <v>3</v>
      </c>
      <c r="U25" s="1">
        <v>4</v>
      </c>
      <c r="V25" s="1">
        <v>5</v>
      </c>
      <c r="W25" s="1">
        <v>6</v>
      </c>
      <c r="X25" s="1">
        <v>7</v>
      </c>
      <c r="Y25" s="1">
        <v>8</v>
      </c>
      <c r="Z25" s="1">
        <v>9</v>
      </c>
      <c r="AA25" s="1">
        <v>10</v>
      </c>
      <c r="AB25" s="1">
        <v>11</v>
      </c>
      <c r="AC25" s="1">
        <v>12</v>
      </c>
      <c r="AF25" t="s">
        <v>0</v>
      </c>
      <c r="AG25" s="1">
        <v>1</v>
      </c>
      <c r="AH25" s="1">
        <v>2</v>
      </c>
      <c r="AI25" s="1">
        <v>3</v>
      </c>
      <c r="AJ25" s="1">
        <v>4</v>
      </c>
      <c r="AK25" s="1">
        <v>5</v>
      </c>
      <c r="AL25" s="1">
        <v>6</v>
      </c>
      <c r="AM25" s="1">
        <v>7</v>
      </c>
      <c r="AN25" s="1">
        <v>8</v>
      </c>
      <c r="AO25" s="1">
        <v>9</v>
      </c>
      <c r="AP25" s="1">
        <v>10</v>
      </c>
      <c r="AQ25" s="1">
        <v>11</v>
      </c>
      <c r="AR25" s="1">
        <v>12</v>
      </c>
      <c r="AV25">
        <f>SUM(AG26:AJ33)/31</f>
        <v>1.7838709677419351E-3</v>
      </c>
      <c r="AW25">
        <f>SUM(AK26:AN33)/31</f>
        <v>8.0580645161290355E-3</v>
      </c>
      <c r="AX25">
        <f>SUM(AO26:AR33)/31</f>
        <v>5.3967741935483857E-3</v>
      </c>
      <c r="AY25" s="6">
        <f>AVERAGE(AV25:AX25)</f>
        <v>5.0795698924731188E-3</v>
      </c>
      <c r="AZ25" s="7">
        <f>STDEV(AV25:AX25)</f>
        <v>3.1491014745671604E-3</v>
      </c>
      <c r="BA25">
        <f>AZ25*100/AY25</f>
        <v>61.995435464594806</v>
      </c>
      <c r="BD25">
        <v>192</v>
      </c>
      <c r="BE25">
        <f>AY91</f>
        <v>1.9751612903225801E-2</v>
      </c>
      <c r="BF25">
        <f>AZ91</f>
        <v>1.5073639566523991E-2</v>
      </c>
    </row>
    <row r="26" spans="2:58" x14ac:dyDescent="0.3">
      <c r="B26" t="s">
        <v>1</v>
      </c>
      <c r="C26" s="15">
        <v>0.48509999999999998</v>
      </c>
      <c r="D26" s="15">
        <v>0.45689999999999997</v>
      </c>
      <c r="E26" s="15">
        <v>0.50529999999999997</v>
      </c>
      <c r="F26" s="15">
        <v>0.50619999999999998</v>
      </c>
      <c r="G26" s="15">
        <v>0.50239999999999996</v>
      </c>
      <c r="H26" s="15">
        <v>0.443</v>
      </c>
      <c r="I26" s="15">
        <v>0.44130000000000003</v>
      </c>
      <c r="J26" s="15">
        <v>0.41539999999999999</v>
      </c>
      <c r="K26" s="15">
        <v>0.3609</v>
      </c>
      <c r="L26" s="15">
        <v>0.39219999999999999</v>
      </c>
      <c r="M26" s="15">
        <v>0.37780000000000002</v>
      </c>
      <c r="N26" s="15">
        <v>0.32490000000000002</v>
      </c>
      <c r="Q26" t="s">
        <v>1</v>
      </c>
      <c r="R26" s="11">
        <f>C26-$C$4</f>
        <v>7.729999999999998E-2</v>
      </c>
      <c r="S26" s="3">
        <f>D26-$D$4</f>
        <v>7.8999999999999626E-3</v>
      </c>
      <c r="T26" s="3">
        <f>E26-$E$4</f>
        <v>8.3499999999999963E-2</v>
      </c>
      <c r="U26" s="3">
        <f>F26-$F$4</f>
        <v>9.4099999999999961E-2</v>
      </c>
      <c r="V26" s="11">
        <f>G26-$G$4</f>
        <v>7.0299999999999974E-2</v>
      </c>
      <c r="W26" s="3">
        <f>H26-$H$4</f>
        <v>2.9100000000000015E-2</v>
      </c>
      <c r="X26" s="3">
        <f>I26-$I$4</f>
        <v>5.0000000000000044E-2</v>
      </c>
      <c r="Y26" s="3">
        <f>J26-$J$4</f>
        <v>7.3399999999999965E-2</v>
      </c>
      <c r="Z26" s="11">
        <f>K26-$K$4</f>
        <v>3.8700000000000012E-2</v>
      </c>
      <c r="AA26" s="3">
        <f>L26-$L$4</f>
        <v>1.8000000000000016E-2</v>
      </c>
      <c r="AB26" s="3">
        <f>M26-$M$4</f>
        <v>7.3599999999999999E-2</v>
      </c>
      <c r="AC26" s="3">
        <f>N26-$N$4</f>
        <v>2.090000000000003E-2</v>
      </c>
      <c r="AF26" t="s">
        <v>1</v>
      </c>
      <c r="AG26" s="3">
        <f>IF(R26-$R$26&lt;0,"0",R26-$R$26)</f>
        <v>0</v>
      </c>
      <c r="AH26" s="3" t="str">
        <f t="shared" ref="AH26:AJ33" si="6">IF(S26-$R$26&lt;0,"0",S26-$R$26)</f>
        <v>0</v>
      </c>
      <c r="AI26" s="3">
        <f t="shared" si="6"/>
        <v>6.1999999999999833E-3</v>
      </c>
      <c r="AJ26" s="3">
        <f t="shared" si="6"/>
        <v>1.6799999999999982E-2</v>
      </c>
      <c r="AK26" s="3">
        <f>IF(V26-$V$26&lt;0,"0",V26-$V$26)</f>
        <v>0</v>
      </c>
      <c r="AL26" s="3" t="str">
        <f t="shared" ref="AL26:AN33" si="7">IF(W26-$V$26&lt;0,"0",W26-$V$26)</f>
        <v>0</v>
      </c>
      <c r="AM26" s="3" t="str">
        <f t="shared" si="7"/>
        <v>0</v>
      </c>
      <c r="AN26" s="3">
        <f t="shared" si="7"/>
        <v>3.0999999999999917E-3</v>
      </c>
      <c r="AO26" s="3">
        <f>IF(Z26-$Z$26&lt;0,"0",Z26-$Z$26)</f>
        <v>0</v>
      </c>
      <c r="AP26" s="3" t="str">
        <f t="shared" ref="AP26:AR33" si="8">IF(AA26-$Z$26&lt;0,"0",AA26-$Z$26)</f>
        <v>0</v>
      </c>
      <c r="AQ26" s="3">
        <f t="shared" si="8"/>
        <v>3.4899999999999987E-2</v>
      </c>
      <c r="AR26" s="3" t="str">
        <f t="shared" si="8"/>
        <v>0</v>
      </c>
      <c r="BD26">
        <v>216</v>
      </c>
      <c r="BE26">
        <f>AY102</f>
        <v>1.5810752688172041E-2</v>
      </c>
      <c r="BF26">
        <f>AZ102</f>
        <v>1.3962008930485492E-2</v>
      </c>
    </row>
    <row r="27" spans="2:58" x14ac:dyDescent="0.3">
      <c r="B27" t="s">
        <v>2</v>
      </c>
      <c r="C27" s="15">
        <v>0.18140000000000001</v>
      </c>
      <c r="D27" s="15">
        <v>0.27400000000000002</v>
      </c>
      <c r="E27" s="15">
        <v>0.48120000000000002</v>
      </c>
      <c r="F27" s="15">
        <v>0.46589999999999998</v>
      </c>
      <c r="G27" s="15">
        <v>0.37430000000000002</v>
      </c>
      <c r="H27" s="15">
        <v>0.50749999999999995</v>
      </c>
      <c r="I27" s="15">
        <v>0.43519999999999998</v>
      </c>
      <c r="J27" s="15">
        <v>0.49259999999999998</v>
      </c>
      <c r="K27" s="15">
        <v>0.38119999999999998</v>
      </c>
      <c r="L27" s="15">
        <v>0.51200000000000001</v>
      </c>
      <c r="M27" s="15">
        <v>0.35249999999999998</v>
      </c>
      <c r="N27" s="15">
        <v>0.42880000000000001</v>
      </c>
      <c r="Q27" t="s">
        <v>2</v>
      </c>
      <c r="R27" s="3">
        <f>C27-$C$5</f>
        <v>-4.6999999999999986E-2</v>
      </c>
      <c r="S27" s="3">
        <f>D27-$D$5</f>
        <v>8.3800000000000013E-2</v>
      </c>
      <c r="T27" s="3">
        <f>E27-$E$5</f>
        <v>2.8299999999999992E-2</v>
      </c>
      <c r="U27" s="3">
        <f>F27-$F$5</f>
        <v>6.5099999999999991E-2</v>
      </c>
      <c r="V27" s="3">
        <f>G27-$G$5</f>
        <v>1.1300000000000032E-2</v>
      </c>
      <c r="W27" s="3">
        <f>H27-$H$5</f>
        <v>0.24559999999999993</v>
      </c>
      <c r="X27" s="3">
        <f>I27-$I$5</f>
        <v>1.9899999999999973E-2</v>
      </c>
      <c r="Y27" s="3">
        <f>J27-$J$5</f>
        <v>6.0999999999999999E-2</v>
      </c>
      <c r="Z27" s="3">
        <f>K27-$K$5</f>
        <v>2.360000000000001E-2</v>
      </c>
      <c r="AA27" s="3">
        <f>L27-$L$5</f>
        <v>-5.9000000000000163E-3</v>
      </c>
      <c r="AB27" s="3">
        <f>M27-$M$5</f>
        <v>3.0999999999999917E-3</v>
      </c>
      <c r="AC27" s="3">
        <f>N27-$N$5</f>
        <v>7.6900000000000024E-2</v>
      </c>
      <c r="AF27" t="s">
        <v>2</v>
      </c>
      <c r="AG27" s="3" t="str">
        <f>IF(R27-$R$26&lt;0,"0",R27-$R$26)</f>
        <v>0</v>
      </c>
      <c r="AH27" s="3">
        <f t="shared" si="6"/>
        <v>6.5000000000000335E-3</v>
      </c>
      <c r="AI27" s="3" t="str">
        <f t="shared" si="6"/>
        <v>0</v>
      </c>
      <c r="AJ27" s="3" t="str">
        <f t="shared" si="6"/>
        <v>0</v>
      </c>
      <c r="AK27" s="3" t="str">
        <f t="shared" ref="AK27:AK33" si="9">IF(V27-$V$26&lt;0,"0",V27-$V$26)</f>
        <v>0</v>
      </c>
      <c r="AL27" s="3">
        <f t="shared" si="7"/>
        <v>0.17529999999999996</v>
      </c>
      <c r="AM27" s="3" t="str">
        <f t="shared" si="7"/>
        <v>0</v>
      </c>
      <c r="AN27" s="3" t="str">
        <f t="shared" si="7"/>
        <v>0</v>
      </c>
      <c r="AO27" s="3" t="str">
        <f t="shared" ref="AO27:AO33" si="10">IF(Z27-$Z$26&lt;0,"0",Z27-$Z$26)</f>
        <v>0</v>
      </c>
      <c r="AP27" s="3" t="str">
        <f t="shared" si="8"/>
        <v>0</v>
      </c>
      <c r="AQ27" s="3" t="str">
        <f t="shared" si="8"/>
        <v>0</v>
      </c>
      <c r="AR27" s="3">
        <f t="shared" si="8"/>
        <v>3.8200000000000012E-2</v>
      </c>
      <c r="BD27">
        <v>240</v>
      </c>
      <c r="BE27">
        <f>AY113</f>
        <v>1.9751612903225801E-2</v>
      </c>
      <c r="BF27">
        <f>AZ113</f>
        <v>1.5073639566523991E-2</v>
      </c>
    </row>
    <row r="28" spans="2:58" x14ac:dyDescent="0.3">
      <c r="B28" t="s">
        <v>3</v>
      </c>
      <c r="C28" s="15">
        <v>0.49419999999999997</v>
      </c>
      <c r="D28" s="15">
        <v>0.54749999999999999</v>
      </c>
      <c r="E28" s="15">
        <v>0.38940000000000002</v>
      </c>
      <c r="F28" s="15">
        <v>0.52210000000000001</v>
      </c>
      <c r="G28" s="15">
        <v>0.44140000000000001</v>
      </c>
      <c r="H28" s="15">
        <v>0.52</v>
      </c>
      <c r="I28" s="15">
        <v>0.50529999999999997</v>
      </c>
      <c r="J28" s="15">
        <v>0.54700000000000004</v>
      </c>
      <c r="K28" s="15">
        <v>0.42209999999999998</v>
      </c>
      <c r="L28" s="15">
        <v>0.41499999999999998</v>
      </c>
      <c r="M28" s="15">
        <v>0.37990000000000002</v>
      </c>
      <c r="N28" s="15">
        <v>0.36890000000000001</v>
      </c>
      <c r="Q28" t="s">
        <v>3</v>
      </c>
      <c r="R28" s="3">
        <f>C28-$C$6</f>
        <v>-9.299999999999975E-3</v>
      </c>
      <c r="S28" s="3">
        <f>D28-$D$6</f>
        <v>4.3899999999999939E-2</v>
      </c>
      <c r="T28" s="3">
        <f>E28-$E$6</f>
        <v>9.3100000000000016E-2</v>
      </c>
      <c r="U28" s="3">
        <f>F28-$F$6</f>
        <v>4.7600000000000031E-2</v>
      </c>
      <c r="V28" s="3">
        <f>G28-$G$6</f>
        <v>-5.2999999999999714E-3</v>
      </c>
      <c r="W28" s="3">
        <f>H28-$H$6</f>
        <v>0.10100000000000003</v>
      </c>
      <c r="X28" s="3">
        <f>I28-$I$6</f>
        <v>6.2599999999999989E-2</v>
      </c>
      <c r="Y28" s="3">
        <f>J28-$J$6</f>
        <v>4.9400000000000055E-2</v>
      </c>
      <c r="Z28" s="3">
        <f>K28-$K$6</f>
        <v>2.1999999999999797E-3</v>
      </c>
      <c r="AA28" s="3">
        <f>L28-$L$6</f>
        <v>3.949999999999998E-2</v>
      </c>
      <c r="AB28" s="3">
        <f>M28-$M$6</f>
        <v>1.8900000000000028E-2</v>
      </c>
      <c r="AC28" s="3">
        <f>N28-$N$6</f>
        <v>3.0000000000000027E-3</v>
      </c>
      <c r="AF28" t="s">
        <v>3</v>
      </c>
      <c r="AG28" s="3" t="str">
        <f t="shared" ref="AG28:AG33" si="11">IF(R28-$R$26&lt;0,"0",R28-$R$26)</f>
        <v>0</v>
      </c>
      <c r="AH28" s="3" t="str">
        <f t="shared" si="6"/>
        <v>0</v>
      </c>
      <c r="AI28" s="3">
        <f t="shared" si="6"/>
        <v>1.5800000000000036E-2</v>
      </c>
      <c r="AJ28" s="3" t="str">
        <f t="shared" si="6"/>
        <v>0</v>
      </c>
      <c r="AK28" s="3" t="str">
        <f t="shared" si="9"/>
        <v>0</v>
      </c>
      <c r="AL28" s="3">
        <f t="shared" si="7"/>
        <v>3.0700000000000061E-2</v>
      </c>
      <c r="AM28" s="3" t="str">
        <f t="shared" si="7"/>
        <v>0</v>
      </c>
      <c r="AN28" s="3" t="str">
        <f t="shared" si="7"/>
        <v>0</v>
      </c>
      <c r="AO28" s="3" t="str">
        <f t="shared" si="10"/>
        <v>0</v>
      </c>
      <c r="AP28" s="3">
        <f t="shared" si="8"/>
        <v>7.999999999999674E-4</v>
      </c>
      <c r="AQ28" s="3" t="str">
        <f t="shared" si="8"/>
        <v>0</v>
      </c>
      <c r="AR28" s="3" t="str">
        <f t="shared" si="8"/>
        <v>0</v>
      </c>
    </row>
    <row r="29" spans="2:58" x14ac:dyDescent="0.3">
      <c r="B29" t="s">
        <v>4</v>
      </c>
      <c r="C29" s="15">
        <v>0.46910000000000002</v>
      </c>
      <c r="D29" s="15">
        <v>0.57509999999999994</v>
      </c>
      <c r="E29" s="15">
        <v>0.20780000000000001</v>
      </c>
      <c r="F29" s="15">
        <v>0.48830000000000001</v>
      </c>
      <c r="G29" s="15">
        <v>0.51490000000000002</v>
      </c>
      <c r="H29" s="15">
        <v>0.5323</v>
      </c>
      <c r="I29" s="15">
        <v>0.43490000000000001</v>
      </c>
      <c r="J29" s="15">
        <v>0.50970000000000004</v>
      </c>
      <c r="K29" s="15">
        <v>0.44569999999999999</v>
      </c>
      <c r="L29" s="15">
        <v>0.44230000000000003</v>
      </c>
      <c r="M29" s="15">
        <v>0.31530000000000002</v>
      </c>
      <c r="N29" s="15">
        <v>0.31019999999999998</v>
      </c>
      <c r="Q29" t="s">
        <v>4</v>
      </c>
      <c r="R29" s="3">
        <f>C29-$C$7</f>
        <v>1.7699999999999994E-2</v>
      </c>
      <c r="S29" s="3">
        <f>D29-$D$7</f>
        <v>8.7299999999999933E-2</v>
      </c>
      <c r="T29" s="3">
        <f>E29-$E$7</f>
        <v>-6.8700000000000011E-2</v>
      </c>
      <c r="U29" s="3">
        <f>F29-$F$7</f>
        <v>5.4400000000000004E-2</v>
      </c>
      <c r="V29" s="3">
        <f>G29-$G$7</f>
        <v>8.4000000000000741E-3</v>
      </c>
      <c r="W29" s="3">
        <f>H29-$H$7</f>
        <v>9.0799999999999992E-2</v>
      </c>
      <c r="X29" s="3">
        <f>I29-$I$7</f>
        <v>2.5000000000000022E-3</v>
      </c>
      <c r="Y29" s="3">
        <f>J29-$J$7</f>
        <v>9.0500000000000025E-2</v>
      </c>
      <c r="Z29" s="3">
        <f>K29-$K$7</f>
        <v>1.0500000000000009E-2</v>
      </c>
      <c r="AA29" s="3">
        <f>L29-$L$7</f>
        <v>7.1400000000000019E-2</v>
      </c>
      <c r="AB29" s="3">
        <f>M29-$M$7</f>
        <v>8.4000000000000186E-3</v>
      </c>
      <c r="AC29" s="3">
        <f>N29-$N$7</f>
        <v>-7.2000000000000397E-3</v>
      </c>
      <c r="AF29" t="s">
        <v>4</v>
      </c>
      <c r="AG29" s="3" t="str">
        <f t="shared" si="11"/>
        <v>0</v>
      </c>
      <c r="AH29" s="3">
        <f t="shared" si="6"/>
        <v>9.9999999999999534E-3</v>
      </c>
      <c r="AI29" s="3" t="str">
        <f t="shared" si="6"/>
        <v>0</v>
      </c>
      <c r="AJ29" s="3" t="str">
        <f t="shared" si="6"/>
        <v>0</v>
      </c>
      <c r="AK29" s="3" t="str">
        <f t="shared" si="9"/>
        <v>0</v>
      </c>
      <c r="AL29" s="3">
        <f t="shared" si="7"/>
        <v>2.0500000000000018E-2</v>
      </c>
      <c r="AM29" s="3" t="str">
        <f t="shared" si="7"/>
        <v>0</v>
      </c>
      <c r="AN29" s="3">
        <f t="shared" si="7"/>
        <v>2.0200000000000051E-2</v>
      </c>
      <c r="AO29" s="3" t="str">
        <f t="shared" si="10"/>
        <v>0</v>
      </c>
      <c r="AP29" s="3">
        <f t="shared" si="8"/>
        <v>3.2700000000000007E-2</v>
      </c>
      <c r="AQ29" s="3" t="str">
        <f t="shared" si="8"/>
        <v>0</v>
      </c>
      <c r="AR29" s="3" t="str">
        <f t="shared" si="8"/>
        <v>0</v>
      </c>
    </row>
    <row r="30" spans="2:58" x14ac:dyDescent="0.3">
      <c r="B30" t="s">
        <v>5</v>
      </c>
      <c r="C30" s="15">
        <v>0.48039999999999999</v>
      </c>
      <c r="D30" s="15">
        <v>0.50049999999999994</v>
      </c>
      <c r="E30" s="15">
        <v>0.50590000000000002</v>
      </c>
      <c r="F30" s="15">
        <v>0.48959999999999998</v>
      </c>
      <c r="G30" s="15">
        <v>0.4249</v>
      </c>
      <c r="H30" s="15">
        <v>0.4854</v>
      </c>
      <c r="I30" s="15">
        <v>0.52049999999999996</v>
      </c>
      <c r="J30" s="15">
        <v>0.54059999999999997</v>
      </c>
      <c r="K30" s="15">
        <v>0.43730000000000002</v>
      </c>
      <c r="L30" s="15">
        <v>0.35139999999999999</v>
      </c>
      <c r="M30" s="15">
        <v>0.41620000000000001</v>
      </c>
      <c r="N30" s="15">
        <v>0.39240000000000003</v>
      </c>
      <c r="Q30" t="s">
        <v>5</v>
      </c>
      <c r="R30" s="3">
        <f>C30-$C$8</f>
        <v>-1.419999999999999E-2</v>
      </c>
      <c r="S30" s="3">
        <f>D30-$D$8</f>
        <v>4.6599999999999919E-2</v>
      </c>
      <c r="T30" s="3">
        <f>E30-$E$8</f>
        <v>3.1400000000000039E-2</v>
      </c>
      <c r="U30" s="3">
        <f>F30-$F$8</f>
        <v>7.2099999999999997E-2</v>
      </c>
      <c r="V30" s="3">
        <f>G30-$G$8</f>
        <v>6.5999999999999948E-3</v>
      </c>
      <c r="W30" s="3">
        <f>H30-$H$8</f>
        <v>5.2499999999999991E-2</v>
      </c>
      <c r="X30" s="3">
        <f>I30-$I$8</f>
        <v>3.5699999999999954E-2</v>
      </c>
      <c r="Y30" s="3">
        <f>J30-$J$8</f>
        <v>6.5299999999999969E-2</v>
      </c>
      <c r="Z30" s="3">
        <f>K30-$K$8</f>
        <v>1.8800000000000039E-2</v>
      </c>
      <c r="AA30" s="3">
        <f>L30-$L$8</f>
        <v>1.26E-2</v>
      </c>
      <c r="AB30" s="3">
        <f>M30-$M$8</f>
        <v>3.7600000000000022E-2</v>
      </c>
      <c r="AC30" s="3">
        <f>N30-$N$8</f>
        <v>3.2800000000000051E-2</v>
      </c>
      <c r="AF30" t="s">
        <v>5</v>
      </c>
      <c r="AG30" s="3" t="str">
        <f t="shared" si="11"/>
        <v>0</v>
      </c>
      <c r="AH30" s="3" t="str">
        <f t="shared" si="6"/>
        <v>0</v>
      </c>
      <c r="AI30" s="3" t="str">
        <f t="shared" si="6"/>
        <v>0</v>
      </c>
      <c r="AJ30" s="3" t="str">
        <f t="shared" si="6"/>
        <v>0</v>
      </c>
      <c r="AK30" s="3" t="str">
        <f t="shared" si="9"/>
        <v>0</v>
      </c>
      <c r="AL30" s="3" t="str">
        <f t="shared" si="7"/>
        <v>0</v>
      </c>
      <c r="AM30" s="3" t="str">
        <f t="shared" si="7"/>
        <v>0</v>
      </c>
      <c r="AN30" s="3" t="str">
        <f t="shared" si="7"/>
        <v>0</v>
      </c>
      <c r="AO30" s="3" t="str">
        <f t="shared" si="10"/>
        <v>0</v>
      </c>
      <c r="AP30" s="3" t="str">
        <f t="shared" si="8"/>
        <v>0</v>
      </c>
      <c r="AQ30" s="3" t="str">
        <f t="shared" si="8"/>
        <v>0</v>
      </c>
      <c r="AR30" s="3" t="str">
        <f t="shared" si="8"/>
        <v>0</v>
      </c>
    </row>
    <row r="31" spans="2:58" x14ac:dyDescent="0.3">
      <c r="B31" t="s">
        <v>6</v>
      </c>
      <c r="C31" s="15">
        <v>0.51239999999999997</v>
      </c>
      <c r="D31" s="15">
        <v>0.22620000000000001</v>
      </c>
      <c r="E31" s="15">
        <v>0.4118</v>
      </c>
      <c r="F31" s="15">
        <v>0.1278</v>
      </c>
      <c r="G31" s="15">
        <v>0.4244</v>
      </c>
      <c r="H31" s="15">
        <v>0.4153</v>
      </c>
      <c r="I31" s="15">
        <v>0.44119999999999998</v>
      </c>
      <c r="J31" s="15">
        <v>0.4249</v>
      </c>
      <c r="K31" s="15">
        <v>0.434</v>
      </c>
      <c r="L31" s="15">
        <v>0.36699999999999999</v>
      </c>
      <c r="M31" s="15">
        <v>0.35520000000000002</v>
      </c>
      <c r="N31" s="15">
        <v>0.4224</v>
      </c>
      <c r="Q31" t="s">
        <v>6</v>
      </c>
      <c r="R31" s="3">
        <f>C31-$C$9</f>
        <v>1.6799999999999982E-2</v>
      </c>
      <c r="S31" s="3">
        <f>D31-$D$9</f>
        <v>-0.46190000000000003</v>
      </c>
      <c r="T31" s="3">
        <f>E31-$E$9</f>
        <v>1.5000000000000013E-3</v>
      </c>
      <c r="U31" s="3">
        <f>F31-$F$9</f>
        <v>-0.13980000000000001</v>
      </c>
      <c r="V31" s="3">
        <f>G31-$G$9</f>
        <v>1.8899999999999972E-2</v>
      </c>
      <c r="W31" s="3">
        <f>H31-$H$9</f>
        <v>-8.0999999999999961E-3</v>
      </c>
      <c r="X31" s="3">
        <f>I31-$I$9</f>
        <v>1.7999999999999683E-3</v>
      </c>
      <c r="Y31" s="3">
        <f>J31-$J$9</f>
        <v>4.6099999999999974E-2</v>
      </c>
      <c r="Z31" s="3">
        <f>K31-$K$9</f>
        <v>-5.4000000000000159E-3</v>
      </c>
      <c r="AA31" s="3">
        <f>L31-$L$9</f>
        <v>-6.4000000000000168E-3</v>
      </c>
      <c r="AB31" s="3">
        <f>M31-$M$9</f>
        <v>-1.4299999999999979E-2</v>
      </c>
      <c r="AC31" s="3">
        <f>N31-$N$9</f>
        <v>5.3400000000000003E-2</v>
      </c>
      <c r="AF31" t="s">
        <v>6</v>
      </c>
      <c r="AG31" s="3" t="str">
        <f t="shared" si="11"/>
        <v>0</v>
      </c>
      <c r="AH31" s="3" t="str">
        <f t="shared" si="6"/>
        <v>0</v>
      </c>
      <c r="AI31" s="3" t="str">
        <f t="shared" si="6"/>
        <v>0</v>
      </c>
      <c r="AJ31" s="3" t="str">
        <f t="shared" si="6"/>
        <v>0</v>
      </c>
      <c r="AK31" s="3" t="str">
        <f t="shared" si="9"/>
        <v>0</v>
      </c>
      <c r="AL31" s="3" t="str">
        <f t="shared" si="7"/>
        <v>0</v>
      </c>
      <c r="AM31" s="3" t="str">
        <f t="shared" si="7"/>
        <v>0</v>
      </c>
      <c r="AN31" s="3" t="str">
        <f t="shared" si="7"/>
        <v>0</v>
      </c>
      <c r="AO31" s="3" t="str">
        <f t="shared" si="10"/>
        <v>0</v>
      </c>
      <c r="AP31" s="3" t="str">
        <f t="shared" si="8"/>
        <v>0</v>
      </c>
      <c r="AQ31" s="3" t="str">
        <f t="shared" si="8"/>
        <v>0</v>
      </c>
      <c r="AR31" s="3">
        <f t="shared" si="8"/>
        <v>1.4699999999999991E-2</v>
      </c>
    </row>
    <row r="32" spans="2:58" x14ac:dyDescent="0.3">
      <c r="B32" t="s">
        <v>7</v>
      </c>
      <c r="C32" s="15">
        <v>0.1762</v>
      </c>
      <c r="D32" s="15">
        <v>0.434</v>
      </c>
      <c r="E32" s="15">
        <v>0.44850000000000001</v>
      </c>
      <c r="F32" s="15">
        <v>0.44369999999999998</v>
      </c>
      <c r="G32" s="15">
        <v>0.4304</v>
      </c>
      <c r="H32" s="15">
        <v>0.3674</v>
      </c>
      <c r="I32" s="15">
        <v>0.41239999999999999</v>
      </c>
      <c r="J32" s="15">
        <v>0.42799999999999999</v>
      </c>
      <c r="K32" s="15">
        <v>0.3548</v>
      </c>
      <c r="L32" s="15">
        <v>0.37169999999999997</v>
      </c>
      <c r="M32" s="15">
        <v>0.32719999999999999</v>
      </c>
      <c r="N32" s="15">
        <v>0.31819999999999998</v>
      </c>
      <c r="Q32" t="s">
        <v>7</v>
      </c>
      <c r="R32" s="3">
        <f>C32-$C$10</f>
        <v>-7.8100000000000031E-2</v>
      </c>
      <c r="S32" s="3">
        <f>D32-$D$10</f>
        <v>2.0000000000000018E-2</v>
      </c>
      <c r="T32" s="3">
        <f>E32-$E$10</f>
        <v>-2.9899999999999982E-2</v>
      </c>
      <c r="U32" s="3">
        <f>F32-$F$10</f>
        <v>8.7999999999999745E-3</v>
      </c>
      <c r="V32" s="3">
        <f>G32-$G$10</f>
        <v>2.5600000000000012E-2</v>
      </c>
      <c r="W32" s="3">
        <f>H32-$H$10</f>
        <v>5.6999999999999829E-3</v>
      </c>
      <c r="X32" s="3">
        <f>I32-$I$10</f>
        <v>-3.2899999999999985E-2</v>
      </c>
      <c r="Y32" s="3">
        <f>J32-$J$10</f>
        <v>-2.3100000000000009E-2</v>
      </c>
      <c r="Z32" s="3">
        <f>K32-$K$10</f>
        <v>1.3900000000000023E-2</v>
      </c>
      <c r="AA32" s="3">
        <f>L32-$L$10</f>
        <v>2.7499999999999969E-2</v>
      </c>
      <c r="AB32" s="3">
        <f>M32-$M$10</f>
        <v>-1.2500000000000011E-2</v>
      </c>
      <c r="AC32" s="3">
        <f>N32-$N$10</f>
        <v>1.2199999999999989E-2</v>
      </c>
      <c r="AF32" t="s">
        <v>7</v>
      </c>
      <c r="AG32" s="3" t="str">
        <f t="shared" si="11"/>
        <v>0</v>
      </c>
      <c r="AH32" s="3" t="str">
        <f t="shared" si="6"/>
        <v>0</v>
      </c>
      <c r="AI32" s="3" t="str">
        <f t="shared" si="6"/>
        <v>0</v>
      </c>
      <c r="AJ32" s="3" t="str">
        <f t="shared" si="6"/>
        <v>0</v>
      </c>
      <c r="AK32" s="3" t="str">
        <f t="shared" si="9"/>
        <v>0</v>
      </c>
      <c r="AL32" s="3" t="str">
        <f t="shared" si="7"/>
        <v>0</v>
      </c>
      <c r="AM32" s="3" t="str">
        <f t="shared" si="7"/>
        <v>0</v>
      </c>
      <c r="AN32" s="3" t="str">
        <f t="shared" si="7"/>
        <v>0</v>
      </c>
      <c r="AO32" s="3" t="str">
        <f t="shared" si="10"/>
        <v>0</v>
      </c>
      <c r="AP32" s="3" t="str">
        <f t="shared" si="8"/>
        <v>0</v>
      </c>
      <c r="AQ32" s="3" t="str">
        <f t="shared" si="8"/>
        <v>0</v>
      </c>
      <c r="AR32" s="3" t="str">
        <f t="shared" si="8"/>
        <v>0</v>
      </c>
    </row>
    <row r="33" spans="2:53" x14ac:dyDescent="0.3">
      <c r="B33" t="s">
        <v>8</v>
      </c>
      <c r="C33" s="15">
        <v>0.46479999999999999</v>
      </c>
      <c r="D33" s="15">
        <v>0.53269999999999995</v>
      </c>
      <c r="E33" s="15">
        <v>0.47860000000000003</v>
      </c>
      <c r="F33" s="15">
        <v>0.4657</v>
      </c>
      <c r="G33" s="15">
        <v>0.40899999999999997</v>
      </c>
      <c r="H33" s="15">
        <v>0.46589999999999998</v>
      </c>
      <c r="I33" s="15">
        <v>0.3997</v>
      </c>
      <c r="J33" s="15">
        <v>0.39140000000000003</v>
      </c>
      <c r="K33" s="15">
        <v>0.34039999999999998</v>
      </c>
      <c r="L33" s="15">
        <v>0.33189999999999997</v>
      </c>
      <c r="M33" s="15">
        <v>0.3518</v>
      </c>
      <c r="N33" s="15">
        <v>0.40210000000000001</v>
      </c>
      <c r="Q33" t="s">
        <v>8</v>
      </c>
      <c r="R33" s="3">
        <f>C33-$C$11</f>
        <v>4.7899999999999998E-2</v>
      </c>
      <c r="S33" s="3">
        <f>D33-$D$11</f>
        <v>4.8999999999999932E-2</v>
      </c>
      <c r="T33" s="3">
        <f>E33-$E$11</f>
        <v>4.6500000000000041E-2</v>
      </c>
      <c r="U33" s="3">
        <f>F33-$F$11</f>
        <v>5.0499999999999989E-2</v>
      </c>
      <c r="V33" s="3">
        <f>G33-$G$11</f>
        <v>3.5599999999999965E-2</v>
      </c>
      <c r="W33" s="3">
        <f>H33-$H$11</f>
        <v>4.8999999999999988E-2</v>
      </c>
      <c r="X33" s="3">
        <f>I33-$I$11</f>
        <v>1.9000000000000128E-3</v>
      </c>
      <c r="Y33" s="3">
        <f>J33-$J$11</f>
        <v>3.8400000000000045E-2</v>
      </c>
      <c r="Z33" s="3">
        <f>K33-$K$11</f>
        <v>6.9999999999997842E-4</v>
      </c>
      <c r="AA33" s="3">
        <f>L33-$L$11</f>
        <v>3.5999999999999921E-3</v>
      </c>
      <c r="AB33" s="3">
        <f>M33-$M$11</f>
        <v>2.6200000000000001E-2</v>
      </c>
      <c r="AC33" s="3">
        <f>N33-$N$11</f>
        <v>8.4699999999999998E-2</v>
      </c>
      <c r="AF33" t="s">
        <v>8</v>
      </c>
      <c r="AG33" s="3" t="str">
        <f t="shared" si="11"/>
        <v>0</v>
      </c>
      <c r="AH33" s="3" t="str">
        <f t="shared" si="6"/>
        <v>0</v>
      </c>
      <c r="AI33" s="3" t="str">
        <f t="shared" si="6"/>
        <v>0</v>
      </c>
      <c r="AJ33" s="3" t="str">
        <f t="shared" si="6"/>
        <v>0</v>
      </c>
      <c r="AK33" s="3" t="str">
        <f t="shared" si="9"/>
        <v>0</v>
      </c>
      <c r="AL33" s="3" t="str">
        <f t="shared" si="7"/>
        <v>0</v>
      </c>
      <c r="AM33" s="3" t="str">
        <f t="shared" si="7"/>
        <v>0</v>
      </c>
      <c r="AN33" s="3" t="str">
        <f t="shared" si="7"/>
        <v>0</v>
      </c>
      <c r="AO33" s="3" t="str">
        <f t="shared" si="10"/>
        <v>0</v>
      </c>
      <c r="AP33" s="3" t="str">
        <f t="shared" si="8"/>
        <v>0</v>
      </c>
      <c r="AQ33" s="3" t="str">
        <f t="shared" si="8"/>
        <v>0</v>
      </c>
      <c r="AR33" s="3">
        <f t="shared" si="8"/>
        <v>4.5999999999999985E-2</v>
      </c>
    </row>
    <row r="34" spans="2:53" ht="15" thickBot="1" x14ac:dyDescent="0.35"/>
    <row r="35" spans="2:53" x14ac:dyDescent="0.3">
      <c r="B35">
        <v>72</v>
      </c>
      <c r="Q35">
        <v>72</v>
      </c>
      <c r="AF35">
        <v>72</v>
      </c>
      <c r="AV35" t="s">
        <v>10</v>
      </c>
      <c r="AW35" t="s">
        <v>11</v>
      </c>
      <c r="AX35" t="s">
        <v>12</v>
      </c>
      <c r="AY35" s="4" t="s">
        <v>13</v>
      </c>
      <c r="AZ35" s="5" t="s">
        <v>14</v>
      </c>
    </row>
    <row r="36" spans="2:53" ht="15" thickBot="1" x14ac:dyDescent="0.35">
      <c r="B36" t="s">
        <v>0</v>
      </c>
      <c r="C36" s="1">
        <v>1</v>
      </c>
      <c r="D36" s="1">
        <v>2</v>
      </c>
      <c r="E36" s="1">
        <v>3</v>
      </c>
      <c r="F36" s="1">
        <v>4</v>
      </c>
      <c r="G36" s="1">
        <v>5</v>
      </c>
      <c r="H36" s="1">
        <v>6</v>
      </c>
      <c r="I36" s="1">
        <v>7</v>
      </c>
      <c r="J36" s="1">
        <v>8</v>
      </c>
      <c r="K36" s="1">
        <v>9</v>
      </c>
      <c r="L36" s="1">
        <v>10</v>
      </c>
      <c r="M36" s="1">
        <v>11</v>
      </c>
      <c r="N36" s="1">
        <v>12</v>
      </c>
      <c r="Q36" t="s">
        <v>0</v>
      </c>
      <c r="R36" s="1">
        <v>1</v>
      </c>
      <c r="S36" s="1">
        <v>2</v>
      </c>
      <c r="T36" s="1">
        <v>3</v>
      </c>
      <c r="U36" s="1">
        <v>4</v>
      </c>
      <c r="V36" s="1">
        <v>5</v>
      </c>
      <c r="W36" s="1">
        <v>6</v>
      </c>
      <c r="X36" s="1">
        <v>7</v>
      </c>
      <c r="Y36" s="1">
        <v>8</v>
      </c>
      <c r="Z36" s="1">
        <v>9</v>
      </c>
      <c r="AA36" s="1">
        <v>10</v>
      </c>
      <c r="AB36" s="1">
        <v>11</v>
      </c>
      <c r="AC36" s="1">
        <v>12</v>
      </c>
      <c r="AF36" t="s">
        <v>0</v>
      </c>
      <c r="AG36" s="1">
        <v>1</v>
      </c>
      <c r="AH36" s="1">
        <v>2</v>
      </c>
      <c r="AI36" s="1">
        <v>3</v>
      </c>
      <c r="AJ36" s="1">
        <v>4</v>
      </c>
      <c r="AK36" s="1">
        <v>5</v>
      </c>
      <c r="AL36" s="1">
        <v>6</v>
      </c>
      <c r="AM36" s="1">
        <v>7</v>
      </c>
      <c r="AN36" s="1">
        <v>8</v>
      </c>
      <c r="AO36" s="1">
        <v>9</v>
      </c>
      <c r="AP36" s="1">
        <v>10</v>
      </c>
      <c r="AQ36" s="1">
        <v>11</v>
      </c>
      <c r="AR36" s="1">
        <v>12</v>
      </c>
      <c r="AV36">
        <f>SUM(AG37:AJ44)/31</f>
        <v>1.1661290322580641E-2</v>
      </c>
      <c r="AW36">
        <f>SUM(AK37:AN44)/31</f>
        <v>1.0877419354838708E-2</v>
      </c>
      <c r="AX36">
        <f>SUM(AO37:AR44)/31</f>
        <v>1.4838709677419343E-2</v>
      </c>
      <c r="AY36" s="6">
        <f>AVERAGE(AV36:AX36)</f>
        <v>1.2459139784946229E-2</v>
      </c>
      <c r="AZ36" s="7">
        <f>STDEV(AV36:AX36)</f>
        <v>2.0977078153047303E-3</v>
      </c>
      <c r="BA36">
        <f>AZ36*100/AY36</f>
        <v>16.83669861252611</v>
      </c>
    </row>
    <row r="37" spans="2:53" x14ac:dyDescent="0.3">
      <c r="B37" t="s">
        <v>1</v>
      </c>
      <c r="C37" s="15">
        <v>0.4541</v>
      </c>
      <c r="D37" s="15">
        <v>0.4637</v>
      </c>
      <c r="E37" s="15">
        <v>0.31979999999999997</v>
      </c>
      <c r="F37" s="15">
        <v>0.32800000000000001</v>
      </c>
      <c r="G37" s="15">
        <v>0.45829999999999999</v>
      </c>
      <c r="H37" s="15">
        <v>0.43190000000000001</v>
      </c>
      <c r="I37" s="15">
        <v>0.40589999999999998</v>
      </c>
      <c r="J37" s="15">
        <v>0.27250000000000002</v>
      </c>
      <c r="K37" s="15">
        <v>0.34460000000000002</v>
      </c>
      <c r="L37" s="15">
        <v>0.39939999999999998</v>
      </c>
      <c r="M37" s="15">
        <v>0.26269999999999999</v>
      </c>
      <c r="N37" s="15">
        <v>0.33389999999999997</v>
      </c>
      <c r="Q37" t="s">
        <v>1</v>
      </c>
      <c r="R37" s="11">
        <f>C37-$C$4</f>
        <v>4.6300000000000008E-2</v>
      </c>
      <c r="S37" s="3">
        <f>D37-$D$4</f>
        <v>1.4699999999999991E-2</v>
      </c>
      <c r="T37" s="3">
        <f>E37-$E$4</f>
        <v>-0.10200000000000004</v>
      </c>
      <c r="U37" s="3">
        <f>F37-$F$4</f>
        <v>-8.4100000000000008E-2</v>
      </c>
      <c r="V37" s="11">
        <f>G37-$G$4</f>
        <v>2.6200000000000001E-2</v>
      </c>
      <c r="W37" s="3">
        <f>H37-$H$4</f>
        <v>1.8000000000000016E-2</v>
      </c>
      <c r="X37" s="3">
        <f>I37-$I$4</f>
        <v>1.4600000000000002E-2</v>
      </c>
      <c r="Y37" s="3">
        <f>J37-$J$4</f>
        <v>-6.9500000000000006E-2</v>
      </c>
      <c r="Z37" s="11">
        <f>K37-$K$4</f>
        <v>2.2400000000000031E-2</v>
      </c>
      <c r="AA37" s="3">
        <f>L37-$L$4</f>
        <v>2.52E-2</v>
      </c>
      <c r="AB37" s="3">
        <f>M37-$M$4</f>
        <v>-4.1500000000000037E-2</v>
      </c>
      <c r="AC37" s="3">
        <f>N37-$N$4</f>
        <v>2.9899999999999982E-2</v>
      </c>
      <c r="AF37" t="s">
        <v>1</v>
      </c>
      <c r="AG37" s="3">
        <f>IF(R37-$R$37&lt;0,"0",R37-$R$37)</f>
        <v>0</v>
      </c>
      <c r="AH37" s="3" t="str">
        <f t="shared" ref="AH37:AJ44" si="12">IF(S37-$R$37&lt;0,"0",S37-$R$37)</f>
        <v>0</v>
      </c>
      <c r="AI37" s="3" t="str">
        <f t="shared" si="12"/>
        <v>0</v>
      </c>
      <c r="AJ37" s="3" t="str">
        <f t="shared" si="12"/>
        <v>0</v>
      </c>
      <c r="AK37" s="3">
        <f>IF(V37-$V$37&lt;0,"0",V37-$V$37)</f>
        <v>0</v>
      </c>
      <c r="AL37" s="3" t="str">
        <f t="shared" ref="AL37:AN44" si="13">IF(W37-$V$37&lt;0,"0",W37-$V$37)</f>
        <v>0</v>
      </c>
      <c r="AM37" s="3" t="str">
        <f t="shared" si="13"/>
        <v>0</v>
      </c>
      <c r="AN37" s="3" t="str">
        <f t="shared" si="13"/>
        <v>0</v>
      </c>
      <c r="AO37" s="3">
        <f>IF(Z37-$Z$37&lt;0,"0",Z37-$Z$37)</f>
        <v>0</v>
      </c>
      <c r="AP37" s="3">
        <f t="shared" ref="AP37:AR44" si="14">IF(AA37-$Z$37&lt;0,"0",AA37-$Z$37)</f>
        <v>2.7999999999999692E-3</v>
      </c>
      <c r="AQ37" s="3" t="str">
        <f t="shared" si="14"/>
        <v>0</v>
      </c>
      <c r="AR37" s="3">
        <f t="shared" si="14"/>
        <v>7.4999999999999512E-3</v>
      </c>
    </row>
    <row r="38" spans="2:53" x14ac:dyDescent="0.3">
      <c r="B38" t="s">
        <v>2</v>
      </c>
      <c r="C38" s="15">
        <v>0.15909999999999999</v>
      </c>
      <c r="D38" s="15">
        <v>0.28710000000000002</v>
      </c>
      <c r="E38" s="15">
        <v>0.48480000000000001</v>
      </c>
      <c r="F38" s="15">
        <v>0.34649999999999997</v>
      </c>
      <c r="G38" s="15">
        <v>0.39610000000000001</v>
      </c>
      <c r="H38" s="15">
        <v>0.3352</v>
      </c>
      <c r="I38" s="15">
        <v>0.3498</v>
      </c>
      <c r="J38" s="15">
        <v>0.44769999999999999</v>
      </c>
      <c r="K38" s="15">
        <v>0.37090000000000001</v>
      </c>
      <c r="L38" s="15">
        <v>0.51480000000000004</v>
      </c>
      <c r="M38" s="15">
        <v>0.3851</v>
      </c>
      <c r="N38" s="15">
        <v>0.33360000000000001</v>
      </c>
      <c r="Q38" t="s">
        <v>2</v>
      </c>
      <c r="R38" s="3">
        <f>C38-$C$5</f>
        <v>-6.93E-2</v>
      </c>
      <c r="S38" s="3">
        <f>D38-$D$5</f>
        <v>9.6900000000000014E-2</v>
      </c>
      <c r="T38" s="3">
        <f>E38-$E$5</f>
        <v>3.1899999999999984E-2</v>
      </c>
      <c r="U38" s="3">
        <f>F38-$F$5</f>
        <v>-5.4300000000000015E-2</v>
      </c>
      <c r="V38" s="3">
        <f>G38-$G$5</f>
        <v>3.3100000000000018E-2</v>
      </c>
      <c r="W38" s="3">
        <f>H38-$H$5</f>
        <v>7.3299999999999976E-2</v>
      </c>
      <c r="X38" s="3">
        <f>I38-$I$5</f>
        <v>-6.5500000000000003E-2</v>
      </c>
      <c r="Y38" s="3">
        <f>J38-$J$5</f>
        <v>1.6100000000000003E-2</v>
      </c>
      <c r="Z38" s="3">
        <f>K38-$K$5</f>
        <v>1.3300000000000034E-2</v>
      </c>
      <c r="AA38" s="3">
        <f>L38-$L$5</f>
        <v>-3.0999999999999917E-3</v>
      </c>
      <c r="AB38" s="3">
        <f>M38-$M$5</f>
        <v>3.570000000000001E-2</v>
      </c>
      <c r="AC38" s="3">
        <f>N38-$N$5</f>
        <v>-1.8299999999999983E-2</v>
      </c>
      <c r="AF38" t="s">
        <v>2</v>
      </c>
      <c r="AG38" s="3" t="str">
        <f t="shared" ref="AG38:AG44" si="15">IF(R38-$R$37&lt;0,"0",R38-$R$37)</f>
        <v>0</v>
      </c>
      <c r="AH38" s="3">
        <f t="shared" si="12"/>
        <v>5.0600000000000006E-2</v>
      </c>
      <c r="AI38" s="3" t="str">
        <f t="shared" si="12"/>
        <v>0</v>
      </c>
      <c r="AJ38" s="3" t="str">
        <f t="shared" si="12"/>
        <v>0</v>
      </c>
      <c r="AK38" s="3">
        <f t="shared" ref="AK38:AK44" si="16">IF(V38-$V$37&lt;0,"0",V38-$V$37)</f>
        <v>6.9000000000000172E-3</v>
      </c>
      <c r="AL38" s="3">
        <f t="shared" si="13"/>
        <v>4.7099999999999975E-2</v>
      </c>
      <c r="AM38" s="3" t="str">
        <f t="shared" si="13"/>
        <v>0</v>
      </c>
      <c r="AN38" s="3" t="str">
        <f t="shared" si="13"/>
        <v>0</v>
      </c>
      <c r="AO38" s="3" t="str">
        <f t="shared" ref="AO38:AO44" si="17">IF(Z38-$Z$37&lt;0,"0",Z38-$Z$37)</f>
        <v>0</v>
      </c>
      <c r="AP38" s="3" t="str">
        <f t="shared" si="14"/>
        <v>0</v>
      </c>
      <c r="AQ38" s="3">
        <f t="shared" si="14"/>
        <v>1.3299999999999979E-2</v>
      </c>
      <c r="AR38" s="3" t="str">
        <f t="shared" si="14"/>
        <v>0</v>
      </c>
    </row>
    <row r="39" spans="2:53" x14ac:dyDescent="0.3">
      <c r="B39" t="s">
        <v>3</v>
      </c>
      <c r="C39" s="15">
        <v>0.48359999999999997</v>
      </c>
      <c r="D39" s="15">
        <v>0.57350000000000001</v>
      </c>
      <c r="E39" s="15">
        <v>0.44240000000000002</v>
      </c>
      <c r="F39" s="15">
        <v>0.49940000000000001</v>
      </c>
      <c r="G39" s="15">
        <v>0.45</v>
      </c>
      <c r="H39" s="15">
        <v>0.29670000000000002</v>
      </c>
      <c r="I39" s="15">
        <v>0.56459999999999999</v>
      </c>
      <c r="J39" s="15">
        <v>0.54110000000000003</v>
      </c>
      <c r="K39" s="15">
        <v>0.43049999999999999</v>
      </c>
      <c r="L39" s="15">
        <v>0.44390000000000002</v>
      </c>
      <c r="M39" s="15">
        <v>0.39</v>
      </c>
      <c r="N39" s="15">
        <v>0.2772</v>
      </c>
      <c r="Q39" t="s">
        <v>3</v>
      </c>
      <c r="R39" s="3">
        <f>C39-$C$6</f>
        <v>-1.9899999999999973E-2</v>
      </c>
      <c r="S39" s="3">
        <f>D39-$D$6</f>
        <v>6.9899999999999962E-2</v>
      </c>
      <c r="T39" s="3">
        <f>E39-$E$6</f>
        <v>0.14610000000000001</v>
      </c>
      <c r="U39" s="3">
        <f>F39-$F$6</f>
        <v>2.4900000000000033E-2</v>
      </c>
      <c r="V39" s="3">
        <f>G39-$G$6</f>
        <v>3.3000000000000251E-3</v>
      </c>
      <c r="W39" s="3">
        <f>H39-$H$6</f>
        <v>-0.12229999999999996</v>
      </c>
      <c r="X39" s="3">
        <f>I39-$I$6</f>
        <v>0.12190000000000001</v>
      </c>
      <c r="Y39" s="3">
        <f>J39-$J$6</f>
        <v>4.3500000000000039E-2</v>
      </c>
      <c r="Z39" s="3">
        <f>K39-$K$6</f>
        <v>1.0599999999999998E-2</v>
      </c>
      <c r="AA39" s="3">
        <f>L39-$L$6</f>
        <v>6.8400000000000016E-2</v>
      </c>
      <c r="AB39" s="3">
        <f>M39-$M$6</f>
        <v>2.9000000000000026E-2</v>
      </c>
      <c r="AC39" s="3">
        <f>N39-$N$6</f>
        <v>-8.8700000000000001E-2</v>
      </c>
      <c r="AF39" t="s">
        <v>3</v>
      </c>
      <c r="AG39" s="3" t="str">
        <f t="shared" si="15"/>
        <v>0</v>
      </c>
      <c r="AH39" s="3">
        <f t="shared" si="12"/>
        <v>2.3599999999999954E-2</v>
      </c>
      <c r="AI39" s="3">
        <f t="shared" si="12"/>
        <v>9.98E-2</v>
      </c>
      <c r="AJ39" s="3" t="str">
        <f t="shared" si="12"/>
        <v>0</v>
      </c>
      <c r="AK39" s="3" t="str">
        <f t="shared" si="16"/>
        <v>0</v>
      </c>
      <c r="AL39" s="3" t="str">
        <f t="shared" si="13"/>
        <v>0</v>
      </c>
      <c r="AM39" s="3">
        <f t="shared" si="13"/>
        <v>9.5700000000000007E-2</v>
      </c>
      <c r="AN39" s="3">
        <f t="shared" si="13"/>
        <v>1.7300000000000038E-2</v>
      </c>
      <c r="AO39" s="3" t="str">
        <f t="shared" si="17"/>
        <v>0</v>
      </c>
      <c r="AP39" s="3">
        <f t="shared" si="14"/>
        <v>4.5999999999999985E-2</v>
      </c>
      <c r="AQ39" s="3">
        <f t="shared" si="14"/>
        <v>6.5999999999999948E-3</v>
      </c>
      <c r="AR39" s="3" t="str">
        <f t="shared" si="14"/>
        <v>0</v>
      </c>
    </row>
    <row r="40" spans="2:53" x14ac:dyDescent="0.3">
      <c r="B40" t="s">
        <v>4</v>
      </c>
      <c r="C40" s="15">
        <v>0.45760000000000001</v>
      </c>
      <c r="D40" s="15">
        <v>0.27789999999999998</v>
      </c>
      <c r="E40" s="15">
        <v>0.3155</v>
      </c>
      <c r="F40" s="15">
        <v>0.40200000000000002</v>
      </c>
      <c r="G40" s="15">
        <v>0.50160000000000005</v>
      </c>
      <c r="H40" s="15">
        <v>0.3337</v>
      </c>
      <c r="I40" s="15">
        <v>0.436</v>
      </c>
      <c r="J40" s="15">
        <v>0.52529999999999999</v>
      </c>
      <c r="K40" s="15">
        <v>0.441</v>
      </c>
      <c r="L40" s="15">
        <v>0.29849999999999999</v>
      </c>
      <c r="M40" s="15">
        <v>0.31950000000000001</v>
      </c>
      <c r="N40" s="15">
        <v>0.308</v>
      </c>
      <c r="Q40" t="s">
        <v>4</v>
      </c>
      <c r="R40" s="3">
        <f>C40-$C$7</f>
        <v>6.1999999999999833E-3</v>
      </c>
      <c r="S40" s="3">
        <f>D40-$D$7</f>
        <v>-0.20990000000000003</v>
      </c>
      <c r="T40" s="3">
        <f>E40-$E$7</f>
        <v>3.8999999999999979E-2</v>
      </c>
      <c r="U40" s="3">
        <f>F40-$F$7</f>
        <v>-3.1899999999999984E-2</v>
      </c>
      <c r="V40" s="3">
        <f>G40-$G$7</f>
        <v>-4.8999999999999044E-3</v>
      </c>
      <c r="W40" s="3">
        <f>H40-$H$7</f>
        <v>-0.10780000000000001</v>
      </c>
      <c r="X40" s="3">
        <f>I40-$I$7</f>
        <v>3.5999999999999921E-3</v>
      </c>
      <c r="Y40" s="3">
        <f>J40-$J$7</f>
        <v>0.10609999999999997</v>
      </c>
      <c r="Z40" s="3">
        <f>K40-$K$7</f>
        <v>5.8000000000000274E-3</v>
      </c>
      <c r="AA40" s="3">
        <f>L40-$L$7</f>
        <v>-7.240000000000002E-2</v>
      </c>
      <c r="AB40" s="3">
        <f>M40-$M$7</f>
        <v>1.26E-2</v>
      </c>
      <c r="AC40" s="3">
        <f>N40-$N$7</f>
        <v>-9.4000000000000195E-3</v>
      </c>
      <c r="AF40" t="s">
        <v>4</v>
      </c>
      <c r="AG40" s="3" t="str">
        <f t="shared" si="15"/>
        <v>0</v>
      </c>
      <c r="AH40" s="3" t="str">
        <f t="shared" si="12"/>
        <v>0</v>
      </c>
      <c r="AI40" s="3" t="str">
        <f t="shared" si="12"/>
        <v>0</v>
      </c>
      <c r="AJ40" s="3" t="str">
        <f t="shared" si="12"/>
        <v>0</v>
      </c>
      <c r="AK40" s="3" t="str">
        <f t="shared" si="16"/>
        <v>0</v>
      </c>
      <c r="AL40" s="3" t="str">
        <f t="shared" si="13"/>
        <v>0</v>
      </c>
      <c r="AM40" s="3" t="str">
        <f t="shared" si="13"/>
        <v>0</v>
      </c>
      <c r="AN40" s="3">
        <f t="shared" si="13"/>
        <v>7.9899999999999971E-2</v>
      </c>
      <c r="AO40" s="3" t="str">
        <f t="shared" si="17"/>
        <v>0</v>
      </c>
      <c r="AP40" s="3" t="str">
        <f t="shared" si="14"/>
        <v>0</v>
      </c>
      <c r="AQ40" s="3" t="str">
        <f t="shared" si="14"/>
        <v>0</v>
      </c>
      <c r="AR40" s="3" t="str">
        <f t="shared" si="14"/>
        <v>0</v>
      </c>
    </row>
    <row r="41" spans="2:53" x14ac:dyDescent="0.3">
      <c r="B41" t="s">
        <v>5</v>
      </c>
      <c r="C41" s="15">
        <v>0.4758</v>
      </c>
      <c r="D41" s="15">
        <v>0.55230000000000001</v>
      </c>
      <c r="E41" s="15">
        <v>0.59809999999999997</v>
      </c>
      <c r="F41" s="15">
        <v>0.49209999999999998</v>
      </c>
      <c r="G41" s="15">
        <v>0.42649999999999999</v>
      </c>
      <c r="H41" s="15">
        <v>0.53459999999999996</v>
      </c>
      <c r="I41" s="15">
        <v>0.50619999999999998</v>
      </c>
      <c r="J41" s="15">
        <v>0.40649999999999997</v>
      </c>
      <c r="K41" s="15">
        <v>0.4415</v>
      </c>
      <c r="L41" s="15">
        <v>0.40770000000000001</v>
      </c>
      <c r="M41" s="15">
        <v>0.47199999999999998</v>
      </c>
      <c r="N41" s="15">
        <v>0.28420000000000001</v>
      </c>
      <c r="Q41" t="s">
        <v>5</v>
      </c>
      <c r="R41" s="3">
        <f>C41-$C$8</f>
        <v>-1.8799999999999983E-2</v>
      </c>
      <c r="S41" s="3">
        <f>D41-$D$8</f>
        <v>9.8399999999999987E-2</v>
      </c>
      <c r="T41" s="3">
        <f>E41-$E$8</f>
        <v>0.12359999999999999</v>
      </c>
      <c r="U41" s="3">
        <f>F41-$F$8</f>
        <v>7.46E-2</v>
      </c>
      <c r="V41" s="3">
        <f>G41-$G$8</f>
        <v>8.1999999999999851E-3</v>
      </c>
      <c r="W41" s="3">
        <f>H41-$H$8</f>
        <v>0.10169999999999996</v>
      </c>
      <c r="X41" s="3">
        <f>I41-$I$8</f>
        <v>2.1399999999999975E-2</v>
      </c>
      <c r="Y41" s="3">
        <f>J41-$J$8</f>
        <v>-6.8800000000000028E-2</v>
      </c>
      <c r="Z41" s="3">
        <f>K41-$K$8</f>
        <v>2.300000000000002E-2</v>
      </c>
      <c r="AA41" s="3">
        <f>L41-$L$8</f>
        <v>6.8900000000000017E-2</v>
      </c>
      <c r="AB41" s="3">
        <f>M41-$M$8</f>
        <v>9.3399999999999983E-2</v>
      </c>
      <c r="AC41" s="3">
        <f>N41-$N$8</f>
        <v>-7.5399999999999967E-2</v>
      </c>
      <c r="AF41" t="s">
        <v>5</v>
      </c>
      <c r="AG41" s="3" t="str">
        <f t="shared" si="15"/>
        <v>0</v>
      </c>
      <c r="AH41" s="3">
        <f t="shared" si="12"/>
        <v>5.209999999999998E-2</v>
      </c>
      <c r="AI41" s="3">
        <f t="shared" si="12"/>
        <v>7.729999999999998E-2</v>
      </c>
      <c r="AJ41" s="3">
        <f t="shared" si="12"/>
        <v>2.8299999999999992E-2</v>
      </c>
      <c r="AK41" s="3" t="str">
        <f t="shared" si="16"/>
        <v>0</v>
      </c>
      <c r="AL41" s="3">
        <f t="shared" si="13"/>
        <v>7.5499999999999956E-2</v>
      </c>
      <c r="AM41" s="3" t="str">
        <f t="shared" si="13"/>
        <v>0</v>
      </c>
      <c r="AN41" s="3" t="str">
        <f t="shared" si="13"/>
        <v>0</v>
      </c>
      <c r="AO41" s="3">
        <f t="shared" si="17"/>
        <v>5.9999999999998943E-4</v>
      </c>
      <c r="AP41" s="3">
        <f t="shared" si="14"/>
        <v>4.6499999999999986E-2</v>
      </c>
      <c r="AQ41" s="3">
        <f t="shared" si="14"/>
        <v>7.0999999999999952E-2</v>
      </c>
      <c r="AR41" s="3" t="str">
        <f t="shared" si="14"/>
        <v>0</v>
      </c>
    </row>
    <row r="42" spans="2:53" x14ac:dyDescent="0.3">
      <c r="B42" t="s">
        <v>6</v>
      </c>
      <c r="C42" s="15">
        <v>0.48380000000000001</v>
      </c>
      <c r="D42" s="15">
        <v>0.1792</v>
      </c>
      <c r="E42" s="15">
        <v>0.4088</v>
      </c>
      <c r="F42" s="15">
        <v>0.1234</v>
      </c>
      <c r="G42" s="15">
        <v>0.4249</v>
      </c>
      <c r="H42" s="15">
        <v>0.42230000000000001</v>
      </c>
      <c r="I42" s="15">
        <v>0.43919999999999998</v>
      </c>
      <c r="J42" s="15">
        <v>0.41870000000000002</v>
      </c>
      <c r="K42" s="15">
        <v>0.4355</v>
      </c>
      <c r="L42" s="15">
        <v>0.36959999999999998</v>
      </c>
      <c r="M42" s="15">
        <v>0.3493</v>
      </c>
      <c r="N42" s="15">
        <v>0.3634</v>
      </c>
      <c r="Q42" t="s">
        <v>6</v>
      </c>
      <c r="R42" s="3">
        <f>C42-$C$9</f>
        <v>-1.1799999999999977E-2</v>
      </c>
      <c r="S42" s="3">
        <f>D42-$D$9</f>
        <v>-0.50890000000000002</v>
      </c>
      <c r="T42" s="3">
        <f>E42-$E$9</f>
        <v>-1.5000000000000013E-3</v>
      </c>
      <c r="U42" s="3">
        <f>F42-$F$9</f>
        <v>-0.14419999999999999</v>
      </c>
      <c r="V42" s="3">
        <f>G42-$G$9</f>
        <v>1.9399999999999973E-2</v>
      </c>
      <c r="W42" s="3">
        <f>H42-$H$9</f>
        <v>-1.0999999999999899E-3</v>
      </c>
      <c r="X42" s="3">
        <f>I42-$I$9</f>
        <v>-2.0000000000003348E-4</v>
      </c>
      <c r="Y42" s="3">
        <f>J42-$J$9</f>
        <v>3.9899999999999991E-2</v>
      </c>
      <c r="Z42" s="3">
        <f>K42-$K$9</f>
        <v>-3.9000000000000146E-3</v>
      </c>
      <c r="AA42" s="3">
        <f>L42-$L$9</f>
        <v>-3.8000000000000256E-3</v>
      </c>
      <c r="AB42" s="3">
        <f>M42-$M$9</f>
        <v>-2.0199999999999996E-2</v>
      </c>
      <c r="AC42" s="3">
        <f>N42-$N$9</f>
        <v>-5.5999999999999939E-3</v>
      </c>
      <c r="AF42" t="s">
        <v>6</v>
      </c>
      <c r="AG42" s="3" t="str">
        <f t="shared" si="15"/>
        <v>0</v>
      </c>
      <c r="AH42" s="3" t="str">
        <f t="shared" si="12"/>
        <v>0</v>
      </c>
      <c r="AI42" s="3" t="str">
        <f t="shared" si="12"/>
        <v>0</v>
      </c>
      <c r="AJ42" s="3" t="str">
        <f t="shared" si="12"/>
        <v>0</v>
      </c>
      <c r="AK42" s="3" t="str">
        <f t="shared" si="16"/>
        <v>0</v>
      </c>
      <c r="AL42" s="3" t="str">
        <f t="shared" si="13"/>
        <v>0</v>
      </c>
      <c r="AM42" s="3" t="str">
        <f t="shared" si="13"/>
        <v>0</v>
      </c>
      <c r="AN42" s="3">
        <f t="shared" si="13"/>
        <v>1.369999999999999E-2</v>
      </c>
      <c r="AO42" s="3" t="str">
        <f t="shared" si="17"/>
        <v>0</v>
      </c>
      <c r="AP42" s="3" t="str">
        <f t="shared" si="14"/>
        <v>0</v>
      </c>
      <c r="AQ42" s="3" t="str">
        <f t="shared" si="14"/>
        <v>0</v>
      </c>
      <c r="AR42" s="3" t="str">
        <f t="shared" si="14"/>
        <v>0</v>
      </c>
    </row>
    <row r="43" spans="2:53" x14ac:dyDescent="0.3">
      <c r="B43" t="s">
        <v>7</v>
      </c>
      <c r="C43" s="15">
        <v>0.18920000000000001</v>
      </c>
      <c r="D43" s="15">
        <v>0.43230000000000002</v>
      </c>
      <c r="E43" s="15">
        <v>0.45329999999999998</v>
      </c>
      <c r="F43" s="15">
        <v>0.44869999999999999</v>
      </c>
      <c r="G43" s="15">
        <v>0.3533</v>
      </c>
      <c r="H43" s="15">
        <v>0.36720000000000003</v>
      </c>
      <c r="I43" s="15">
        <v>0.4123</v>
      </c>
      <c r="J43" s="15">
        <v>0.4264</v>
      </c>
      <c r="K43" s="15">
        <v>0.40100000000000002</v>
      </c>
      <c r="L43" s="15">
        <v>0.36159999999999998</v>
      </c>
      <c r="M43" s="15">
        <v>0.32529999999999998</v>
      </c>
      <c r="N43" s="15">
        <v>0.32050000000000001</v>
      </c>
      <c r="Q43" t="s">
        <v>7</v>
      </c>
      <c r="R43" s="3">
        <f>C43-$C$10</f>
        <v>-6.5100000000000019E-2</v>
      </c>
      <c r="S43" s="3">
        <f>D43-$D$10</f>
        <v>1.8300000000000038E-2</v>
      </c>
      <c r="T43" s="3">
        <f>E43-$E$10</f>
        <v>-2.5100000000000011E-2</v>
      </c>
      <c r="U43" s="3">
        <f>F43-$F$10</f>
        <v>1.3799999999999979E-2</v>
      </c>
      <c r="V43" s="3">
        <f>G43-$G$10</f>
        <v>-5.149999999999999E-2</v>
      </c>
      <c r="W43" s="3">
        <f>H43-$H$10</f>
        <v>5.5000000000000049E-3</v>
      </c>
      <c r="X43" s="3">
        <f>I43-$I$10</f>
        <v>-3.2999999999999974E-2</v>
      </c>
      <c r="Y43" s="3">
        <f>J43-$J$10</f>
        <v>-2.47E-2</v>
      </c>
      <c r="Z43" s="3">
        <f>K43-$K$10</f>
        <v>6.0100000000000042E-2</v>
      </c>
      <c r="AA43" s="3">
        <f>L43-$L$10</f>
        <v>1.7399999999999971E-2</v>
      </c>
      <c r="AB43" s="3">
        <f>M43-$M$10</f>
        <v>-1.4400000000000024E-2</v>
      </c>
      <c r="AC43" s="3">
        <f>N43-$N$10</f>
        <v>1.4500000000000013E-2</v>
      </c>
      <c r="AF43" t="s">
        <v>7</v>
      </c>
      <c r="AG43" s="3" t="str">
        <f t="shared" si="15"/>
        <v>0</v>
      </c>
      <c r="AH43" s="3" t="str">
        <f t="shared" si="12"/>
        <v>0</v>
      </c>
      <c r="AI43" s="3" t="str">
        <f t="shared" si="12"/>
        <v>0</v>
      </c>
      <c r="AJ43" s="3" t="str">
        <f t="shared" si="12"/>
        <v>0</v>
      </c>
      <c r="AK43" s="3" t="str">
        <f t="shared" si="16"/>
        <v>0</v>
      </c>
      <c r="AL43" s="3" t="str">
        <f t="shared" si="13"/>
        <v>0</v>
      </c>
      <c r="AM43" s="3" t="str">
        <f t="shared" si="13"/>
        <v>0</v>
      </c>
      <c r="AN43" s="3" t="str">
        <f t="shared" si="13"/>
        <v>0</v>
      </c>
      <c r="AO43" s="3">
        <f t="shared" si="17"/>
        <v>3.7700000000000011E-2</v>
      </c>
      <c r="AP43" s="3" t="str">
        <f t="shared" si="14"/>
        <v>0</v>
      </c>
      <c r="AQ43" s="3" t="str">
        <f t="shared" si="14"/>
        <v>0</v>
      </c>
      <c r="AR43" s="3" t="str">
        <f t="shared" si="14"/>
        <v>0</v>
      </c>
    </row>
    <row r="44" spans="2:53" x14ac:dyDescent="0.3">
      <c r="B44" t="s">
        <v>8</v>
      </c>
      <c r="C44" s="15">
        <v>0.34939999999999999</v>
      </c>
      <c r="D44" s="15">
        <v>0.36509999999999998</v>
      </c>
      <c r="E44" s="15">
        <v>0.50819999999999999</v>
      </c>
      <c r="F44" s="15">
        <v>0.45929999999999999</v>
      </c>
      <c r="G44" s="15">
        <v>0.4007</v>
      </c>
      <c r="H44" s="15">
        <v>0.41839999999999999</v>
      </c>
      <c r="I44" s="15">
        <v>0.40260000000000001</v>
      </c>
      <c r="J44" s="15">
        <v>0.35539999999999999</v>
      </c>
      <c r="K44" s="15">
        <v>0.42609999999999998</v>
      </c>
      <c r="L44" s="15">
        <v>0.44550000000000001</v>
      </c>
      <c r="M44" s="15">
        <v>0.40649999999999997</v>
      </c>
      <c r="N44" s="15">
        <v>0.35049999999999998</v>
      </c>
      <c r="Q44" t="s">
        <v>8</v>
      </c>
      <c r="R44" s="3">
        <f>C44-$C$11</f>
        <v>-6.7500000000000004E-2</v>
      </c>
      <c r="S44" s="3">
        <f>D44-$D$11</f>
        <v>-0.11860000000000004</v>
      </c>
      <c r="T44" s="3">
        <f>E44-$E$11</f>
        <v>7.6100000000000001E-2</v>
      </c>
      <c r="U44" s="3">
        <f>F44-$F$11</f>
        <v>4.4099999999999973E-2</v>
      </c>
      <c r="V44" s="3">
        <f>G44-$G$11</f>
        <v>2.7299999999999991E-2</v>
      </c>
      <c r="W44" s="3">
        <f>H44-$H$11</f>
        <v>1.5000000000000013E-3</v>
      </c>
      <c r="X44" s="3">
        <f>I44-$I$11</f>
        <v>4.8000000000000265E-3</v>
      </c>
      <c r="Y44" s="3">
        <f>J44-$J$11</f>
        <v>2.4000000000000132E-3</v>
      </c>
      <c r="Z44" s="3">
        <f>K44-$K$11</f>
        <v>8.6399999999999977E-2</v>
      </c>
      <c r="AA44" s="3">
        <f>L44-$L$11</f>
        <v>0.11720000000000003</v>
      </c>
      <c r="AB44" s="3">
        <f>M44-$M$11</f>
        <v>8.0899999999999972E-2</v>
      </c>
      <c r="AC44" s="3">
        <f>N44-$N$11</f>
        <v>3.3099999999999963E-2</v>
      </c>
      <c r="AF44" t="s">
        <v>8</v>
      </c>
      <c r="AG44" s="3" t="str">
        <f t="shared" si="15"/>
        <v>0</v>
      </c>
      <c r="AH44" s="3" t="str">
        <f t="shared" si="12"/>
        <v>0</v>
      </c>
      <c r="AI44" s="3">
        <f t="shared" si="12"/>
        <v>2.9799999999999993E-2</v>
      </c>
      <c r="AJ44" s="3" t="str">
        <f t="shared" si="12"/>
        <v>0</v>
      </c>
      <c r="AK44" s="3">
        <f t="shared" si="16"/>
        <v>1.0999999999999899E-3</v>
      </c>
      <c r="AL44" s="3" t="str">
        <f t="shared" si="13"/>
        <v>0</v>
      </c>
      <c r="AM44" s="3" t="str">
        <f t="shared" si="13"/>
        <v>0</v>
      </c>
      <c r="AN44" s="3" t="str">
        <f t="shared" si="13"/>
        <v>0</v>
      </c>
      <c r="AO44" s="3">
        <f t="shared" si="17"/>
        <v>6.3999999999999946E-2</v>
      </c>
      <c r="AP44" s="3">
        <f t="shared" si="14"/>
        <v>9.4799999999999995E-2</v>
      </c>
      <c r="AQ44" s="3">
        <f t="shared" si="14"/>
        <v>5.8499999999999941E-2</v>
      </c>
      <c r="AR44" s="3">
        <f t="shared" si="14"/>
        <v>1.0699999999999932E-2</v>
      </c>
    </row>
    <row r="45" spans="2:53" ht="15" thickBot="1" x14ac:dyDescent="0.35"/>
    <row r="46" spans="2:53" x14ac:dyDescent="0.3">
      <c r="B46">
        <v>98</v>
      </c>
      <c r="Q46">
        <v>98</v>
      </c>
      <c r="AF46">
        <v>98</v>
      </c>
      <c r="AV46" t="s">
        <v>10</v>
      </c>
      <c r="AW46" t="s">
        <v>11</v>
      </c>
      <c r="AX46" t="s">
        <v>12</v>
      </c>
      <c r="AY46" s="4" t="s">
        <v>13</v>
      </c>
      <c r="AZ46" s="5" t="s">
        <v>14</v>
      </c>
    </row>
    <row r="47" spans="2:53" ht="15" thickBot="1" x14ac:dyDescent="0.35">
      <c r="B47" t="s">
        <v>0</v>
      </c>
      <c r="C47" s="1">
        <v>1</v>
      </c>
      <c r="D47" s="1">
        <v>2</v>
      </c>
      <c r="E47" s="1">
        <v>3</v>
      </c>
      <c r="F47" s="1">
        <v>4</v>
      </c>
      <c r="G47" s="1">
        <v>5</v>
      </c>
      <c r="H47" s="1">
        <v>6</v>
      </c>
      <c r="I47" s="1">
        <v>7</v>
      </c>
      <c r="J47" s="1">
        <v>8</v>
      </c>
      <c r="K47" s="1">
        <v>9</v>
      </c>
      <c r="L47" s="1">
        <v>10</v>
      </c>
      <c r="M47" s="1">
        <v>11</v>
      </c>
      <c r="N47" s="1">
        <v>12</v>
      </c>
      <c r="Q47" t="s">
        <v>0</v>
      </c>
      <c r="R47">
        <v>1</v>
      </c>
      <c r="S47">
        <v>2</v>
      </c>
      <c r="T47">
        <v>3</v>
      </c>
      <c r="U47">
        <v>4</v>
      </c>
      <c r="V47">
        <v>5</v>
      </c>
      <c r="W47">
        <v>6</v>
      </c>
      <c r="X47">
        <v>7</v>
      </c>
      <c r="Y47">
        <v>8</v>
      </c>
      <c r="Z47">
        <v>9</v>
      </c>
      <c r="AA47">
        <v>10</v>
      </c>
      <c r="AB47">
        <v>11</v>
      </c>
      <c r="AC47">
        <v>12</v>
      </c>
      <c r="AF47" t="s">
        <v>0</v>
      </c>
      <c r="AG47">
        <v>1</v>
      </c>
      <c r="AH47">
        <v>2</v>
      </c>
      <c r="AI47">
        <v>3</v>
      </c>
      <c r="AJ47">
        <v>4</v>
      </c>
      <c r="AK47">
        <v>5</v>
      </c>
      <c r="AL47">
        <v>6</v>
      </c>
      <c r="AM47">
        <v>7</v>
      </c>
      <c r="AN47">
        <v>8</v>
      </c>
      <c r="AO47">
        <v>9</v>
      </c>
      <c r="AP47">
        <v>10</v>
      </c>
      <c r="AQ47">
        <v>11</v>
      </c>
      <c r="AR47">
        <v>12</v>
      </c>
      <c r="AV47">
        <f>SUM(AG48:AJ55)/31</f>
        <v>9.8322580645161268E-3</v>
      </c>
      <c r="AW47">
        <f>SUM(AK48:AN55)/31</f>
        <v>1.2377419354838699E-2</v>
      </c>
      <c r="AX47">
        <f>SUM(AO48:AR55)/31</f>
        <v>1.4267741935483878E-2</v>
      </c>
      <c r="AY47" s="6">
        <f>AVERAGE(AV47:AX47)</f>
        <v>1.2159139784946234E-2</v>
      </c>
      <c r="AZ47" s="7">
        <f>STDEV(AV47:AX47)</f>
        <v>2.225783855269441E-3</v>
      </c>
      <c r="BA47">
        <f>AZ47*100/AY47</f>
        <v>18.305438498413341</v>
      </c>
    </row>
    <row r="48" spans="2:53" x14ac:dyDescent="0.3">
      <c r="B48" t="s">
        <v>1</v>
      </c>
      <c r="C48" s="15">
        <v>0.46</v>
      </c>
      <c r="D48" s="15">
        <v>0.46139999999999998</v>
      </c>
      <c r="E48" s="15">
        <v>0.36280000000000001</v>
      </c>
      <c r="F48" s="15">
        <v>0.31969999999999998</v>
      </c>
      <c r="G48" s="15">
        <v>0.44940000000000002</v>
      </c>
      <c r="H48" s="15">
        <v>0.43640000000000001</v>
      </c>
      <c r="I48" s="15">
        <v>0.40260000000000001</v>
      </c>
      <c r="J48" s="15">
        <v>0.25659999999999999</v>
      </c>
      <c r="K48" s="15">
        <v>0.35099999999999998</v>
      </c>
      <c r="L48" s="15">
        <v>0.39250000000000002</v>
      </c>
      <c r="M48" s="15">
        <v>0.25319999999999998</v>
      </c>
      <c r="N48" s="15">
        <v>0.33729999999999999</v>
      </c>
      <c r="Q48" t="s">
        <v>1</v>
      </c>
      <c r="R48" s="12">
        <f>C48-$C$4</f>
        <v>5.2200000000000024E-2</v>
      </c>
      <c r="S48">
        <f>D48-$D$4</f>
        <v>1.2399999999999967E-2</v>
      </c>
      <c r="T48">
        <f>E48-$E$4</f>
        <v>-5.8999999999999997E-2</v>
      </c>
      <c r="U48">
        <f>F48-$F$4</f>
        <v>-9.2400000000000038E-2</v>
      </c>
      <c r="V48" s="12">
        <f>G48-$G$4</f>
        <v>1.7300000000000038E-2</v>
      </c>
      <c r="W48">
        <f>H48-$H$4</f>
        <v>2.250000000000002E-2</v>
      </c>
      <c r="X48">
        <f>I48-$I$4</f>
        <v>1.1300000000000032E-2</v>
      </c>
      <c r="Y48">
        <f>J48-$J$4</f>
        <v>-8.5400000000000031E-2</v>
      </c>
      <c r="Z48" s="12">
        <f>K48-$K$4</f>
        <v>2.8799999999999992E-2</v>
      </c>
      <c r="AA48">
        <f>L48-$L$4</f>
        <v>1.8300000000000038E-2</v>
      </c>
      <c r="AB48">
        <f>M48-$M$4</f>
        <v>-5.1000000000000045E-2</v>
      </c>
      <c r="AC48">
        <f>N48-$N$4</f>
        <v>3.3299999999999996E-2</v>
      </c>
      <c r="AF48" t="s">
        <v>1</v>
      </c>
      <c r="AG48">
        <f>IF(R48-$R$48&lt;0,"0",R48-$R$48)</f>
        <v>0</v>
      </c>
      <c r="AH48" t="str">
        <f t="shared" ref="AH48:AJ55" si="18">IF(S48-$R$48&lt;0,"0",S48-$R$48)</f>
        <v>0</v>
      </c>
      <c r="AI48" t="str">
        <f t="shared" si="18"/>
        <v>0</v>
      </c>
      <c r="AJ48" t="str">
        <f t="shared" si="18"/>
        <v>0</v>
      </c>
      <c r="AK48">
        <f>IF(V48-$V$48&lt;0,"0",V48-$V$48)</f>
        <v>0</v>
      </c>
      <c r="AL48">
        <f t="shared" ref="AL48:AN55" si="19">IF(W48-$V$48&lt;0,"0",W48-$V$48)</f>
        <v>5.1999999999999824E-3</v>
      </c>
      <c r="AM48" t="str">
        <f t="shared" si="19"/>
        <v>0</v>
      </c>
      <c r="AN48" t="str">
        <f t="shared" si="19"/>
        <v>0</v>
      </c>
      <c r="AO48">
        <f>IF(Z48-$Z$48&lt;0,"0",Z48-$Z$48)</f>
        <v>0</v>
      </c>
      <c r="AP48" t="str">
        <f t="shared" ref="AP48:AR55" si="20">IF(AA48-$Z$48&lt;0,"0",AA48-$Z$48)</f>
        <v>0</v>
      </c>
      <c r="AQ48" t="str">
        <f t="shared" si="20"/>
        <v>0</v>
      </c>
      <c r="AR48">
        <f t="shared" si="20"/>
        <v>4.500000000000004E-3</v>
      </c>
    </row>
    <row r="49" spans="2:53" x14ac:dyDescent="0.3">
      <c r="B49" t="s">
        <v>2</v>
      </c>
      <c r="C49" s="15">
        <v>0.17030000000000001</v>
      </c>
      <c r="D49" s="15">
        <v>0.30349999999999999</v>
      </c>
      <c r="E49" s="15">
        <v>0.46450000000000002</v>
      </c>
      <c r="F49" s="15">
        <v>0.32479999999999998</v>
      </c>
      <c r="G49" s="15">
        <v>0.40329999999999999</v>
      </c>
      <c r="H49" s="15">
        <v>0.2782</v>
      </c>
      <c r="I49" s="15">
        <v>0.34810000000000002</v>
      </c>
      <c r="J49" s="15">
        <v>0.49180000000000001</v>
      </c>
      <c r="K49" s="15">
        <v>0.40300000000000002</v>
      </c>
      <c r="L49" s="15">
        <v>0.51539999999999997</v>
      </c>
      <c r="M49" s="15">
        <v>0.43149999999999999</v>
      </c>
      <c r="N49" s="15">
        <v>0.30070000000000002</v>
      </c>
      <c r="Q49" t="s">
        <v>2</v>
      </c>
      <c r="R49">
        <f>C49-$C$5</f>
        <v>-5.8099999999999985E-2</v>
      </c>
      <c r="S49">
        <f>D49-$D$5</f>
        <v>0.11329999999999998</v>
      </c>
      <c r="T49">
        <f>E49-$E$5</f>
        <v>1.1599999999999999E-2</v>
      </c>
      <c r="U49">
        <f>F49-$F$5</f>
        <v>-7.6000000000000012E-2</v>
      </c>
      <c r="V49">
        <f>G49-$G$5</f>
        <v>4.0300000000000002E-2</v>
      </c>
      <c r="W49">
        <f>H49-$H$5</f>
        <v>1.6299999999999981E-2</v>
      </c>
      <c r="X49">
        <f>I49-$I$5</f>
        <v>-6.7199999999999982E-2</v>
      </c>
      <c r="Y49">
        <f>J49-$J$5</f>
        <v>6.0200000000000031E-2</v>
      </c>
      <c r="Z49">
        <f>K49-$K$5</f>
        <v>4.5400000000000051E-2</v>
      </c>
      <c r="AA49">
        <f>L49-$L$5</f>
        <v>-2.5000000000000577E-3</v>
      </c>
      <c r="AB49">
        <f>M49-$M$5</f>
        <v>8.2100000000000006E-2</v>
      </c>
      <c r="AC49">
        <f>N49-$N$5</f>
        <v>-5.1199999999999968E-2</v>
      </c>
      <c r="AF49" t="s">
        <v>2</v>
      </c>
      <c r="AG49" t="str">
        <f>IF(R49-$R$48&lt;0,"0",R49-$R$48)</f>
        <v>0</v>
      </c>
      <c r="AH49">
        <f t="shared" si="18"/>
        <v>6.109999999999996E-2</v>
      </c>
      <c r="AI49" t="str">
        <f t="shared" si="18"/>
        <v>0</v>
      </c>
      <c r="AJ49" t="str">
        <f t="shared" si="18"/>
        <v>0</v>
      </c>
      <c r="AK49">
        <f t="shared" ref="AK49:AK55" si="21">IF(V49-$V$48&lt;0,"0",V49-$V$48)</f>
        <v>2.2999999999999965E-2</v>
      </c>
      <c r="AL49" t="str">
        <f t="shared" si="19"/>
        <v>0</v>
      </c>
      <c r="AM49" t="str">
        <f t="shared" si="19"/>
        <v>0</v>
      </c>
      <c r="AN49">
        <f t="shared" si="19"/>
        <v>4.2899999999999994E-2</v>
      </c>
      <c r="AO49">
        <f t="shared" ref="AO49:AO55" si="22">IF(Z49-$Z$48&lt;0,"0",Z49-$Z$48)</f>
        <v>1.6600000000000059E-2</v>
      </c>
      <c r="AP49" t="str">
        <f t="shared" si="20"/>
        <v>0</v>
      </c>
      <c r="AQ49">
        <f t="shared" si="20"/>
        <v>5.3300000000000014E-2</v>
      </c>
      <c r="AR49" t="str">
        <f t="shared" si="20"/>
        <v>0</v>
      </c>
    </row>
    <row r="50" spans="2:53" x14ac:dyDescent="0.3">
      <c r="B50" t="s">
        <v>3</v>
      </c>
      <c r="C50" s="15">
        <v>0.46550000000000002</v>
      </c>
      <c r="D50" s="15">
        <v>0.60840000000000005</v>
      </c>
      <c r="E50" s="15">
        <v>0.45050000000000001</v>
      </c>
      <c r="F50" s="15">
        <v>0.4622</v>
      </c>
      <c r="G50" s="15">
        <v>0.45290000000000002</v>
      </c>
      <c r="H50" s="15">
        <v>0.31109999999999999</v>
      </c>
      <c r="I50" s="15">
        <v>0.56669999999999998</v>
      </c>
      <c r="J50" s="15">
        <v>0.55269999999999997</v>
      </c>
      <c r="K50" s="15">
        <v>0.42699999999999999</v>
      </c>
      <c r="L50" s="15">
        <v>0.45900000000000002</v>
      </c>
      <c r="M50" s="15">
        <v>0.38519999999999999</v>
      </c>
      <c r="N50" s="15">
        <v>0.26960000000000001</v>
      </c>
      <c r="Q50" t="s">
        <v>3</v>
      </c>
      <c r="R50">
        <f>C50-$C$6</f>
        <v>-3.7999999999999923E-2</v>
      </c>
      <c r="S50">
        <f>D50-$D$6</f>
        <v>0.1048</v>
      </c>
      <c r="T50">
        <f>E50-$E$6</f>
        <v>0.1542</v>
      </c>
      <c r="U50">
        <f>F50-$F$6</f>
        <v>-1.2299999999999978E-2</v>
      </c>
      <c r="V50">
        <f>G50-$G$6</f>
        <v>6.2000000000000388E-3</v>
      </c>
      <c r="W50">
        <f>H50-$H$6</f>
        <v>-0.1079</v>
      </c>
      <c r="X50">
        <f>I50-$I$6</f>
        <v>0.124</v>
      </c>
      <c r="Y50">
        <f>J50-$J$6</f>
        <v>5.5099999999999982E-2</v>
      </c>
      <c r="Z50">
        <f>K50-$K$6</f>
        <v>7.0999999999999952E-3</v>
      </c>
      <c r="AA50">
        <f>L50-$L$6</f>
        <v>8.3500000000000019E-2</v>
      </c>
      <c r="AB50">
        <f>M50-$M$6</f>
        <v>2.4199999999999999E-2</v>
      </c>
      <c r="AC50">
        <f>N50-$N$6</f>
        <v>-9.6299999999999997E-2</v>
      </c>
      <c r="AF50" t="s">
        <v>3</v>
      </c>
      <c r="AG50" t="str">
        <f t="shared" ref="AG50:AG55" si="23">IF(R50-$R$48&lt;0,"0",R50-$R$48)</f>
        <v>0</v>
      </c>
      <c r="AH50">
        <f t="shared" si="18"/>
        <v>5.259999999999998E-2</v>
      </c>
      <c r="AI50">
        <f t="shared" si="18"/>
        <v>0.10199999999999998</v>
      </c>
      <c r="AJ50" t="str">
        <f t="shared" si="18"/>
        <v>0</v>
      </c>
      <c r="AK50" t="str">
        <f t="shared" si="21"/>
        <v>0</v>
      </c>
      <c r="AL50" t="str">
        <f t="shared" si="19"/>
        <v>0</v>
      </c>
      <c r="AM50">
        <f t="shared" si="19"/>
        <v>0.10669999999999996</v>
      </c>
      <c r="AN50">
        <f t="shared" si="19"/>
        <v>3.7799999999999945E-2</v>
      </c>
      <c r="AO50" t="str">
        <f t="shared" si="22"/>
        <v>0</v>
      </c>
      <c r="AP50">
        <f t="shared" si="20"/>
        <v>5.4700000000000026E-2</v>
      </c>
      <c r="AQ50" t="str">
        <f t="shared" si="20"/>
        <v>0</v>
      </c>
      <c r="AR50" t="str">
        <f t="shared" si="20"/>
        <v>0</v>
      </c>
    </row>
    <row r="51" spans="2:53" x14ac:dyDescent="0.3">
      <c r="B51" t="s">
        <v>4</v>
      </c>
      <c r="C51" s="15">
        <v>0.46460000000000001</v>
      </c>
      <c r="D51" s="15">
        <v>0.30280000000000001</v>
      </c>
      <c r="E51" s="15">
        <v>0.19</v>
      </c>
      <c r="F51" s="15">
        <v>0.35959999999999998</v>
      </c>
      <c r="G51" s="15">
        <v>0.49099999999999999</v>
      </c>
      <c r="H51" s="15">
        <v>0.3276</v>
      </c>
      <c r="I51" s="15">
        <v>0.43809999999999999</v>
      </c>
      <c r="J51" s="15">
        <v>0.4945</v>
      </c>
      <c r="K51" s="15">
        <v>0.44319999999999998</v>
      </c>
      <c r="L51" s="15">
        <v>0.24079999999999999</v>
      </c>
      <c r="M51" s="15">
        <v>0.3241</v>
      </c>
      <c r="N51" s="15">
        <v>0.3095</v>
      </c>
      <c r="Q51" t="s">
        <v>4</v>
      </c>
      <c r="R51">
        <f>C51-$C$7</f>
        <v>1.319999999999999E-2</v>
      </c>
      <c r="S51">
        <f>D51-$D$7</f>
        <v>-0.185</v>
      </c>
      <c r="T51">
        <f>E51-$E$7</f>
        <v>-8.6500000000000021E-2</v>
      </c>
      <c r="U51">
        <f>F51-$F$7</f>
        <v>-7.4300000000000033E-2</v>
      </c>
      <c r="V51">
        <f>G51-$G$7</f>
        <v>-1.5499999999999958E-2</v>
      </c>
      <c r="W51">
        <f>H51-$H$7</f>
        <v>-0.1139</v>
      </c>
      <c r="X51">
        <f>I51-$I$7</f>
        <v>5.6999999999999829E-3</v>
      </c>
      <c r="Y51">
        <f>J51-$J$7</f>
        <v>7.5299999999999978E-2</v>
      </c>
      <c r="Z51">
        <f>K51-$K$7</f>
        <v>8.0000000000000071E-3</v>
      </c>
      <c r="AA51">
        <f>L51-$L$7</f>
        <v>-0.13010000000000002</v>
      </c>
      <c r="AB51">
        <f>M51-$M$7</f>
        <v>1.7199999999999993E-2</v>
      </c>
      <c r="AC51">
        <f>N51-$N$7</f>
        <v>-7.9000000000000181E-3</v>
      </c>
      <c r="AF51" t="s">
        <v>4</v>
      </c>
      <c r="AG51" t="str">
        <f t="shared" si="23"/>
        <v>0</v>
      </c>
      <c r="AH51" t="str">
        <f t="shared" si="18"/>
        <v>0</v>
      </c>
      <c r="AI51" t="str">
        <f t="shared" si="18"/>
        <v>0</v>
      </c>
      <c r="AJ51" t="str">
        <f t="shared" si="18"/>
        <v>0</v>
      </c>
      <c r="AK51" t="str">
        <f t="shared" si="21"/>
        <v>0</v>
      </c>
      <c r="AL51" t="str">
        <f t="shared" si="19"/>
        <v>0</v>
      </c>
      <c r="AM51" t="str">
        <f t="shared" si="19"/>
        <v>0</v>
      </c>
      <c r="AN51">
        <f t="shared" si="19"/>
        <v>5.799999999999994E-2</v>
      </c>
      <c r="AO51" t="str">
        <f t="shared" si="22"/>
        <v>0</v>
      </c>
      <c r="AP51" t="str">
        <f t="shared" si="20"/>
        <v>0</v>
      </c>
      <c r="AQ51" t="str">
        <f t="shared" si="20"/>
        <v>0</v>
      </c>
      <c r="AR51" t="str">
        <f t="shared" si="20"/>
        <v>0</v>
      </c>
    </row>
    <row r="52" spans="2:53" x14ac:dyDescent="0.3">
      <c r="B52" t="s">
        <v>5</v>
      </c>
      <c r="C52" s="15">
        <v>0.48020000000000002</v>
      </c>
      <c r="D52" s="15">
        <v>0.47760000000000002</v>
      </c>
      <c r="E52" s="15">
        <v>0.5837</v>
      </c>
      <c r="F52" s="15">
        <v>0.45979999999999999</v>
      </c>
      <c r="G52" s="15">
        <v>0.42649999999999999</v>
      </c>
      <c r="H52" s="15">
        <v>0.51300000000000001</v>
      </c>
      <c r="I52" s="15">
        <v>0.46879999999999999</v>
      </c>
      <c r="J52" s="15">
        <v>0.34939999999999999</v>
      </c>
      <c r="K52" s="15">
        <v>0.44579999999999997</v>
      </c>
      <c r="L52" s="15">
        <v>0.4299</v>
      </c>
      <c r="M52" s="15">
        <v>0.41099999999999998</v>
      </c>
      <c r="N52" s="15">
        <v>0.2772</v>
      </c>
      <c r="Q52" t="s">
        <v>5</v>
      </c>
      <c r="R52">
        <f>C52-$C$8</f>
        <v>-1.4399999999999968E-2</v>
      </c>
      <c r="S52">
        <f>D52-$D$8</f>
        <v>2.3699999999999999E-2</v>
      </c>
      <c r="T52">
        <f>E52-$E$8</f>
        <v>0.10920000000000002</v>
      </c>
      <c r="U52">
        <f>F52-$F$8</f>
        <v>4.2300000000000004E-2</v>
      </c>
      <c r="V52">
        <f>G52-$G$8</f>
        <v>8.1999999999999851E-3</v>
      </c>
      <c r="W52">
        <f>H52-$H$8</f>
        <v>8.0100000000000005E-2</v>
      </c>
      <c r="X52">
        <f>I52-$I$8</f>
        <v>-1.6000000000000014E-2</v>
      </c>
      <c r="Y52">
        <f>J52-$J$8</f>
        <v>-0.12590000000000001</v>
      </c>
      <c r="Z52">
        <f>K52-$K$8</f>
        <v>2.7299999999999991E-2</v>
      </c>
      <c r="AA52">
        <f>L52-$L$8</f>
        <v>9.1100000000000014E-2</v>
      </c>
      <c r="AB52">
        <f>M52-$M$8</f>
        <v>3.2399999999999984E-2</v>
      </c>
      <c r="AC52">
        <f>N52-$N$8</f>
        <v>-8.2399999999999973E-2</v>
      </c>
      <c r="AF52" t="s">
        <v>5</v>
      </c>
      <c r="AG52" t="str">
        <f t="shared" si="23"/>
        <v>0</v>
      </c>
      <c r="AH52" t="str">
        <f t="shared" si="18"/>
        <v>0</v>
      </c>
      <c r="AI52">
        <f t="shared" si="18"/>
        <v>5.6999999999999995E-2</v>
      </c>
      <c r="AJ52" t="str">
        <f t="shared" si="18"/>
        <v>0</v>
      </c>
      <c r="AK52" t="str">
        <f t="shared" si="21"/>
        <v>0</v>
      </c>
      <c r="AL52">
        <f t="shared" si="19"/>
        <v>6.2799999999999967E-2</v>
      </c>
      <c r="AM52" t="str">
        <f t="shared" si="19"/>
        <v>0</v>
      </c>
      <c r="AN52" t="str">
        <f t="shared" si="19"/>
        <v>0</v>
      </c>
      <c r="AO52" t="str">
        <f t="shared" si="22"/>
        <v>0</v>
      </c>
      <c r="AP52">
        <f t="shared" si="20"/>
        <v>6.2300000000000022E-2</v>
      </c>
      <c r="AQ52">
        <f t="shared" si="20"/>
        <v>3.5999999999999921E-3</v>
      </c>
      <c r="AR52" t="str">
        <f t="shared" si="20"/>
        <v>0</v>
      </c>
    </row>
    <row r="53" spans="2:53" x14ac:dyDescent="0.3">
      <c r="B53" t="s">
        <v>6</v>
      </c>
      <c r="C53" s="15">
        <v>0.53120000000000001</v>
      </c>
      <c r="D53" s="15">
        <v>0.17849999999999999</v>
      </c>
      <c r="E53" s="15">
        <v>0.40189999999999998</v>
      </c>
      <c r="F53" s="15">
        <v>0.1237</v>
      </c>
      <c r="G53" s="15">
        <v>0.41860000000000003</v>
      </c>
      <c r="H53" s="15">
        <v>0.41699999999999998</v>
      </c>
      <c r="I53" s="15">
        <v>0.43359999999999999</v>
      </c>
      <c r="J53" s="15">
        <v>0.4325</v>
      </c>
      <c r="K53" s="15">
        <v>0.4355</v>
      </c>
      <c r="L53" s="15">
        <v>0.36759999999999998</v>
      </c>
      <c r="M53" s="15">
        <v>0.34560000000000002</v>
      </c>
      <c r="N53" s="15">
        <v>0.4173</v>
      </c>
      <c r="Q53" t="s">
        <v>6</v>
      </c>
      <c r="R53">
        <f>C53-$C$9</f>
        <v>3.5600000000000021E-2</v>
      </c>
      <c r="S53">
        <f>D53-$D$9</f>
        <v>-0.50960000000000005</v>
      </c>
      <c r="T53">
        <f>E53-$E$9</f>
        <v>-8.4000000000000186E-3</v>
      </c>
      <c r="U53">
        <f>F53-$F$9</f>
        <v>-0.1439</v>
      </c>
      <c r="V53">
        <f>G53-$G$9</f>
        <v>1.3100000000000001E-2</v>
      </c>
      <c r="W53">
        <f>H53-$H$9</f>
        <v>-6.4000000000000168E-3</v>
      </c>
      <c r="X53">
        <f>I53-$I$9</f>
        <v>-5.8000000000000274E-3</v>
      </c>
      <c r="Y53">
        <f>J53-$J$9</f>
        <v>5.369999999999997E-2</v>
      </c>
      <c r="Z53">
        <f>K53-$K$9</f>
        <v>-3.9000000000000146E-3</v>
      </c>
      <c r="AA53">
        <f>L53-$L$9</f>
        <v>-5.8000000000000274E-3</v>
      </c>
      <c r="AB53">
        <f>M53-$M$9</f>
        <v>-2.3899999999999977E-2</v>
      </c>
      <c r="AC53">
        <f>N53-$N$9</f>
        <v>4.830000000000001E-2</v>
      </c>
      <c r="AF53" t="s">
        <v>6</v>
      </c>
      <c r="AG53" t="str">
        <f t="shared" si="23"/>
        <v>0</v>
      </c>
      <c r="AH53" t="str">
        <f t="shared" si="18"/>
        <v>0</v>
      </c>
      <c r="AI53" t="str">
        <f t="shared" si="18"/>
        <v>0</v>
      </c>
      <c r="AJ53" t="str">
        <f t="shared" si="18"/>
        <v>0</v>
      </c>
      <c r="AK53" t="str">
        <f t="shared" si="21"/>
        <v>0</v>
      </c>
      <c r="AL53" t="str">
        <f t="shared" si="19"/>
        <v>0</v>
      </c>
      <c r="AM53" t="str">
        <f t="shared" si="19"/>
        <v>0</v>
      </c>
      <c r="AN53">
        <f t="shared" si="19"/>
        <v>3.6399999999999932E-2</v>
      </c>
      <c r="AO53" t="str">
        <f t="shared" si="22"/>
        <v>0</v>
      </c>
      <c r="AP53" t="str">
        <f t="shared" si="20"/>
        <v>0</v>
      </c>
      <c r="AQ53" t="str">
        <f t="shared" si="20"/>
        <v>0</v>
      </c>
      <c r="AR53">
        <f t="shared" si="20"/>
        <v>1.9500000000000017E-2</v>
      </c>
    </row>
    <row r="54" spans="2:53" x14ac:dyDescent="0.3">
      <c r="B54" t="s">
        <v>7</v>
      </c>
      <c r="C54" s="15">
        <v>0.1895</v>
      </c>
      <c r="D54" s="15">
        <v>0.42759999999999998</v>
      </c>
      <c r="E54" s="15">
        <v>0.45550000000000002</v>
      </c>
      <c r="F54" s="15">
        <v>0.4491</v>
      </c>
      <c r="G54" s="15">
        <v>0.34760000000000002</v>
      </c>
      <c r="H54" s="15">
        <v>0.3644</v>
      </c>
      <c r="I54" s="15">
        <v>0.41010000000000002</v>
      </c>
      <c r="J54" s="15">
        <v>0.43130000000000002</v>
      </c>
      <c r="K54" s="15">
        <v>0.39500000000000002</v>
      </c>
      <c r="L54" s="15">
        <v>0.3614</v>
      </c>
      <c r="M54" s="15">
        <v>0.33839999999999998</v>
      </c>
      <c r="N54" s="15">
        <v>0.32540000000000002</v>
      </c>
      <c r="Q54" t="s">
        <v>7</v>
      </c>
      <c r="R54">
        <f>C54-$C$10</f>
        <v>-6.4800000000000024E-2</v>
      </c>
      <c r="S54">
        <f>D54-$D$10</f>
        <v>1.3600000000000001E-2</v>
      </c>
      <c r="T54">
        <f>E54-$E$10</f>
        <v>-2.2899999999999976E-2</v>
      </c>
      <c r="U54">
        <f>F54-$F$10</f>
        <v>1.419999999999999E-2</v>
      </c>
      <c r="V54">
        <f>G54-$G$10</f>
        <v>-5.7199999999999973E-2</v>
      </c>
      <c r="W54">
        <f>H54-$H$10</f>
        <v>2.6999999999999802E-3</v>
      </c>
      <c r="X54">
        <f>I54-$I$10</f>
        <v>-3.5199999999999954E-2</v>
      </c>
      <c r="Y54">
        <f>J54-$J$10</f>
        <v>-1.9799999999999984E-2</v>
      </c>
      <c r="Z54">
        <f>K54-$K$10</f>
        <v>5.4100000000000037E-2</v>
      </c>
      <c r="AA54">
        <f>L54-$L$10</f>
        <v>1.7199999999999993E-2</v>
      </c>
      <c r="AB54">
        <f>M54-$M$10</f>
        <v>-1.3000000000000234E-3</v>
      </c>
      <c r="AC54">
        <f>N54-$N$10</f>
        <v>1.9400000000000028E-2</v>
      </c>
      <c r="AF54" t="s">
        <v>7</v>
      </c>
      <c r="AG54" t="str">
        <f t="shared" si="23"/>
        <v>0</v>
      </c>
      <c r="AH54" t="str">
        <f t="shared" si="18"/>
        <v>0</v>
      </c>
      <c r="AI54" t="str">
        <f t="shared" si="18"/>
        <v>0</v>
      </c>
      <c r="AJ54" t="str">
        <f t="shared" si="18"/>
        <v>0</v>
      </c>
      <c r="AK54" t="str">
        <f t="shared" si="21"/>
        <v>0</v>
      </c>
      <c r="AL54" t="str">
        <f t="shared" si="19"/>
        <v>0</v>
      </c>
      <c r="AM54" t="str">
        <f t="shared" si="19"/>
        <v>0</v>
      </c>
      <c r="AN54" t="str">
        <f t="shared" si="19"/>
        <v>0</v>
      </c>
      <c r="AO54">
        <f t="shared" si="22"/>
        <v>2.5300000000000045E-2</v>
      </c>
      <c r="AP54" t="str">
        <f t="shared" si="20"/>
        <v>0</v>
      </c>
      <c r="AQ54" t="str">
        <f t="shared" si="20"/>
        <v>0</v>
      </c>
      <c r="AR54" t="str">
        <f t="shared" si="20"/>
        <v>0</v>
      </c>
    </row>
    <row r="55" spans="2:53" x14ac:dyDescent="0.3">
      <c r="B55" t="s">
        <v>8</v>
      </c>
      <c r="C55" s="15">
        <v>0.33090000000000003</v>
      </c>
      <c r="D55" s="15">
        <v>0.38</v>
      </c>
      <c r="E55" s="15">
        <v>0.51639999999999997</v>
      </c>
      <c r="F55" s="15">
        <v>0.44829999999999998</v>
      </c>
      <c r="G55" s="15">
        <v>0.36149999999999999</v>
      </c>
      <c r="H55" s="15">
        <v>0.4451</v>
      </c>
      <c r="I55" s="15">
        <v>0.40910000000000002</v>
      </c>
      <c r="J55" s="15">
        <v>0.33539999999999998</v>
      </c>
      <c r="K55" s="15">
        <v>0.41870000000000002</v>
      </c>
      <c r="L55" s="15">
        <v>0.43480000000000002</v>
      </c>
      <c r="M55" s="15">
        <v>0.42899999999999999</v>
      </c>
      <c r="N55" s="15">
        <v>0.34039999999999998</v>
      </c>
      <c r="Q55" t="s">
        <v>8</v>
      </c>
      <c r="R55">
        <f>C55-$C$11</f>
        <v>-8.5999999999999965E-2</v>
      </c>
      <c r="S55">
        <f>D55-$D$11</f>
        <v>-0.10370000000000001</v>
      </c>
      <c r="T55">
        <f>E55-$E$11</f>
        <v>8.4299999999999986E-2</v>
      </c>
      <c r="U55">
        <f>F55-$F$11</f>
        <v>3.3099999999999963E-2</v>
      </c>
      <c r="V55">
        <f>G55-$G$11</f>
        <v>-1.1900000000000022E-2</v>
      </c>
      <c r="W55">
        <f>H55-$H$11</f>
        <v>2.8200000000000003E-2</v>
      </c>
      <c r="X55">
        <f>I55-$I$11</f>
        <v>1.1300000000000032E-2</v>
      </c>
      <c r="Y55">
        <f>J55-$J$11</f>
        <v>-1.7600000000000005E-2</v>
      </c>
      <c r="Z55">
        <f>K55-$K$11</f>
        <v>7.9000000000000015E-2</v>
      </c>
      <c r="AA55">
        <f>L55-$L$11</f>
        <v>0.10650000000000004</v>
      </c>
      <c r="AB55">
        <f>M55-$M$11</f>
        <v>0.10339999999999999</v>
      </c>
      <c r="AC55">
        <f>N55-$N$11</f>
        <v>2.2999999999999965E-2</v>
      </c>
      <c r="AF55" t="s">
        <v>8</v>
      </c>
      <c r="AG55" t="str">
        <f t="shared" si="23"/>
        <v>0</v>
      </c>
      <c r="AH55" t="str">
        <f t="shared" si="18"/>
        <v>0</v>
      </c>
      <c r="AI55">
        <f t="shared" si="18"/>
        <v>3.2099999999999962E-2</v>
      </c>
      <c r="AJ55" t="str">
        <f t="shared" si="18"/>
        <v>0</v>
      </c>
      <c r="AK55" t="str">
        <f t="shared" si="21"/>
        <v>0</v>
      </c>
      <c r="AL55">
        <f t="shared" si="19"/>
        <v>1.0899999999999965E-2</v>
      </c>
      <c r="AM55" t="str">
        <f t="shared" si="19"/>
        <v>0</v>
      </c>
      <c r="AN55" t="str">
        <f t="shared" si="19"/>
        <v>0</v>
      </c>
      <c r="AO55">
        <f t="shared" si="22"/>
        <v>5.0200000000000022E-2</v>
      </c>
      <c r="AP55">
        <f t="shared" si="20"/>
        <v>7.7700000000000047E-2</v>
      </c>
      <c r="AQ55">
        <f t="shared" si="20"/>
        <v>7.46E-2</v>
      </c>
      <c r="AR55" t="str">
        <f t="shared" si="20"/>
        <v>0</v>
      </c>
    </row>
    <row r="56" spans="2:53" ht="15" thickBot="1" x14ac:dyDescent="0.35"/>
    <row r="57" spans="2:53" x14ac:dyDescent="0.3">
      <c r="B57">
        <v>120</v>
      </c>
      <c r="Q57">
        <v>120</v>
      </c>
      <c r="AF57">
        <v>120</v>
      </c>
      <c r="AV57" t="s">
        <v>10</v>
      </c>
      <c r="AW57" t="s">
        <v>11</v>
      </c>
      <c r="AX57" t="s">
        <v>12</v>
      </c>
      <c r="AY57" s="4" t="s">
        <v>13</v>
      </c>
      <c r="AZ57" s="5" t="s">
        <v>14</v>
      </c>
    </row>
    <row r="58" spans="2:53" ht="15" thickBot="1" x14ac:dyDescent="0.35">
      <c r="B58" t="s">
        <v>0</v>
      </c>
      <c r="C58" s="1">
        <v>1</v>
      </c>
      <c r="D58" s="1">
        <v>2</v>
      </c>
      <c r="E58" s="1">
        <v>3</v>
      </c>
      <c r="F58" s="1">
        <v>4</v>
      </c>
      <c r="G58" s="1">
        <v>5</v>
      </c>
      <c r="H58" s="1">
        <v>6</v>
      </c>
      <c r="I58" s="1">
        <v>7</v>
      </c>
      <c r="J58" s="1">
        <v>8</v>
      </c>
      <c r="K58" s="1">
        <v>9</v>
      </c>
      <c r="L58" s="1">
        <v>10</v>
      </c>
      <c r="M58" s="1">
        <v>11</v>
      </c>
      <c r="N58" s="1">
        <v>12</v>
      </c>
      <c r="Q58" t="s">
        <v>0</v>
      </c>
      <c r="R58">
        <v>1</v>
      </c>
      <c r="S58">
        <v>2</v>
      </c>
      <c r="T58">
        <v>3</v>
      </c>
      <c r="U58">
        <v>4</v>
      </c>
      <c r="V58">
        <v>5</v>
      </c>
      <c r="W58">
        <v>6</v>
      </c>
      <c r="X58">
        <v>7</v>
      </c>
      <c r="Y58">
        <v>8</v>
      </c>
      <c r="Z58">
        <v>9</v>
      </c>
      <c r="AA58">
        <v>10</v>
      </c>
      <c r="AB58">
        <v>11</v>
      </c>
      <c r="AC58">
        <v>12</v>
      </c>
      <c r="AF58" t="s">
        <v>0</v>
      </c>
      <c r="AG58">
        <v>1</v>
      </c>
      <c r="AH58">
        <v>2</v>
      </c>
      <c r="AI58">
        <v>3</v>
      </c>
      <c r="AJ58">
        <v>4</v>
      </c>
      <c r="AK58">
        <v>5</v>
      </c>
      <c r="AL58">
        <v>6</v>
      </c>
      <c r="AM58">
        <v>7</v>
      </c>
      <c r="AN58">
        <v>8</v>
      </c>
      <c r="AO58">
        <v>9</v>
      </c>
      <c r="AP58">
        <v>10</v>
      </c>
      <c r="AQ58">
        <v>11</v>
      </c>
      <c r="AR58">
        <v>12</v>
      </c>
      <c r="AV58">
        <f>SUM(AG59:AJ66)/31</f>
        <v>3.0338709677419355E-2</v>
      </c>
      <c r="AW58">
        <f>SUM(AK59:AN66)/31</f>
        <v>1.1945161290322578E-2</v>
      </c>
      <c r="AX58">
        <f>SUM(AO59:AR66)/31</f>
        <v>4.4909677419354851E-2</v>
      </c>
      <c r="AY58" s="6">
        <f>AVERAGE(AV58:AX58)</f>
        <v>2.9064516129032259E-2</v>
      </c>
      <c r="AZ58" s="7">
        <f>STDEV(AV58:AX58)</f>
        <v>1.6519155783646169E-2</v>
      </c>
      <c r="BA58">
        <f>AZ58*100/AY58</f>
        <v>56.836163073588374</v>
      </c>
    </row>
    <row r="59" spans="2:53" x14ac:dyDescent="0.3">
      <c r="B59" t="s">
        <v>1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Q59" t="s">
        <v>1</v>
      </c>
      <c r="R59">
        <f>C59-$C$4</f>
        <v>-0.4078</v>
      </c>
      <c r="S59">
        <f t="shared" ref="S59:AC59" si="24">D59-$C$4</f>
        <v>-0.4078</v>
      </c>
      <c r="T59">
        <f t="shared" si="24"/>
        <v>-0.4078</v>
      </c>
      <c r="U59">
        <f t="shared" si="24"/>
        <v>-0.4078</v>
      </c>
      <c r="V59">
        <f t="shared" si="24"/>
        <v>-0.4078</v>
      </c>
      <c r="W59">
        <f t="shared" si="24"/>
        <v>-0.4078</v>
      </c>
      <c r="X59">
        <f t="shared" si="24"/>
        <v>-0.4078</v>
      </c>
      <c r="Y59">
        <f t="shared" si="24"/>
        <v>-0.4078</v>
      </c>
      <c r="Z59">
        <f t="shared" si="24"/>
        <v>-0.4078</v>
      </c>
      <c r="AA59">
        <f t="shared" si="24"/>
        <v>-0.4078</v>
      </c>
      <c r="AB59">
        <f t="shared" si="24"/>
        <v>-0.4078</v>
      </c>
      <c r="AC59">
        <f t="shared" si="24"/>
        <v>-0.4078</v>
      </c>
      <c r="AF59" t="s">
        <v>1</v>
      </c>
      <c r="AG59">
        <f>IF(R59-$R$59&lt;0,"0",R59-$R$59)</f>
        <v>0</v>
      </c>
      <c r="AH59">
        <f>IF(S59-$R$59&lt;0,"0",S59-$R$59)</f>
        <v>0</v>
      </c>
      <c r="AI59">
        <f>IF(T59-$R$59&lt;0,"0",T59-$R$59)</f>
        <v>0</v>
      </c>
      <c r="AJ59">
        <f>IF(U59-$R$59&lt;0,"0",U59-$R$59)</f>
        <v>0</v>
      </c>
      <c r="AK59">
        <f>IF(V59-$V$59&lt;0,"0",V59-$V$59)</f>
        <v>0</v>
      </c>
      <c r="AL59">
        <f>IF(W59-$V$59&lt;0,"0",W59-$V$59)</f>
        <v>0</v>
      </c>
      <c r="AM59">
        <f>IF(X59-$V$59&lt;0,"0",X59-$V$59)</f>
        <v>0</v>
      </c>
      <c r="AN59">
        <f>IF(Y59-$V$59&lt;0,"0",Y59-$V$59)</f>
        <v>0</v>
      </c>
      <c r="AO59">
        <f>IF(Z59-$Z$59&lt;0,"0",Z59-$Z$59)</f>
        <v>0</v>
      </c>
      <c r="AP59">
        <f>IF(AA59-$Z$59&lt;0,"0",AA59-$Z$59)</f>
        <v>0</v>
      </c>
      <c r="AQ59">
        <f>IF(AB59-$Z$59&lt;0,"0",AB59-$Z$59)</f>
        <v>0</v>
      </c>
      <c r="AR59">
        <f>IF(AC59-$Z$59&lt;0,"0",AC59-$Z$59)</f>
        <v>0</v>
      </c>
    </row>
    <row r="60" spans="2:53" x14ac:dyDescent="0.3">
      <c r="B60" t="s">
        <v>2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Q60" t="s">
        <v>2</v>
      </c>
      <c r="R60">
        <f>C60-$C$5</f>
        <v>-0.22839999999999999</v>
      </c>
      <c r="S60">
        <f>D60-$D$5</f>
        <v>-0.19020000000000001</v>
      </c>
      <c r="T60">
        <f>E60-$E$5</f>
        <v>-0.45290000000000002</v>
      </c>
      <c r="U60">
        <f>F60-$F$5</f>
        <v>-0.40079999999999999</v>
      </c>
      <c r="V60">
        <f>G60-$G$5</f>
        <v>-0.36299999999999999</v>
      </c>
      <c r="W60">
        <f>H60-$H$5</f>
        <v>-0.26190000000000002</v>
      </c>
      <c r="X60">
        <f>I60-$I$5</f>
        <v>-0.4153</v>
      </c>
      <c r="Y60">
        <f>J60-$J$5</f>
        <v>-0.43159999999999998</v>
      </c>
      <c r="Z60">
        <f>K60-$K$5</f>
        <v>-0.35759999999999997</v>
      </c>
      <c r="AA60">
        <f>L60-$L$5</f>
        <v>-0.51790000000000003</v>
      </c>
      <c r="AB60">
        <f>M60-$M$5</f>
        <v>-0.34939999999999999</v>
      </c>
      <c r="AC60">
        <f>N60-$N$5</f>
        <v>-0.35189999999999999</v>
      </c>
      <c r="AF60" t="s">
        <v>2</v>
      </c>
      <c r="AG60">
        <f>IF(R60-$R$59&lt;0,"0",R60-$R$59)</f>
        <v>0.1794</v>
      </c>
      <c r="AH60">
        <f t="shared" ref="AH60:AH66" si="25">IF(S60-$R$59&lt;0,"0",S60-$R$59)</f>
        <v>0.21759999999999999</v>
      </c>
      <c r="AI60" t="str">
        <f t="shared" ref="AI60:AI66" si="26">IF(T60-$R$59&lt;0,"0",T60-$R$59)</f>
        <v>0</v>
      </c>
      <c r="AJ60">
        <f t="shared" ref="AJ60:AJ66" si="27">IF(U60-$R$59&lt;0,"0",U60-$R$59)</f>
        <v>7.0000000000000062E-3</v>
      </c>
      <c r="AK60">
        <f t="shared" ref="AK60:AK66" si="28">IF(V60-$V$59&lt;0,"0",V60-$V$59)</f>
        <v>4.4800000000000006E-2</v>
      </c>
      <c r="AL60">
        <f t="shared" ref="AL60:AL66" si="29">IF(W60-$V$59&lt;0,"0",W60-$V$59)</f>
        <v>0.14589999999999997</v>
      </c>
      <c r="AM60" t="str">
        <f t="shared" ref="AM60:AM66" si="30">IF(X60-$V$59&lt;0,"0",X60-$V$59)</f>
        <v>0</v>
      </c>
      <c r="AN60" t="str">
        <f t="shared" ref="AN60:AN66" si="31">IF(Y60-$V$59&lt;0,"0",Y60-$V$59)</f>
        <v>0</v>
      </c>
      <c r="AO60">
        <f t="shared" ref="AO60:AO66" si="32">IF(Z60-$Z$59&lt;0,"0",Z60-$Z$59)</f>
        <v>5.0200000000000022E-2</v>
      </c>
      <c r="AP60" t="str">
        <f t="shared" ref="AP60:AP66" si="33">IF(AA60-$Z$59&lt;0,"0",AA60-$Z$59)</f>
        <v>0</v>
      </c>
      <c r="AQ60">
        <f t="shared" ref="AQ60:AQ66" si="34">IF(AB60-$Z$59&lt;0,"0",AB60-$Z$59)</f>
        <v>5.8400000000000007E-2</v>
      </c>
      <c r="AR60">
        <f t="shared" ref="AR60:AR66" si="35">IF(AC60-$Z$59&lt;0,"0",AC60-$Z$59)</f>
        <v>5.5900000000000005E-2</v>
      </c>
    </row>
    <row r="61" spans="2:53" x14ac:dyDescent="0.3">
      <c r="B61" t="s">
        <v>3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Q61" t="s">
        <v>3</v>
      </c>
      <c r="R61">
        <f>C61-$C$6</f>
        <v>-0.50349999999999995</v>
      </c>
      <c r="S61">
        <f>D61-$D$6</f>
        <v>-0.50360000000000005</v>
      </c>
      <c r="T61">
        <f>E61-$E$6</f>
        <v>-0.29630000000000001</v>
      </c>
      <c r="U61">
        <f>F61-$F$6</f>
        <v>-0.47449999999999998</v>
      </c>
      <c r="V61">
        <f>G61-$G$6</f>
        <v>-0.44669999999999999</v>
      </c>
      <c r="W61">
        <f>H61-$H$6</f>
        <v>-0.41899999999999998</v>
      </c>
      <c r="X61">
        <f>I61-$I$6</f>
        <v>-0.44269999999999998</v>
      </c>
      <c r="Y61">
        <f>J61-$J$6</f>
        <v>-0.49759999999999999</v>
      </c>
      <c r="Z61">
        <f>K61-$K$6</f>
        <v>-0.4199</v>
      </c>
      <c r="AA61">
        <f>L61-$L$6</f>
        <v>-0.3755</v>
      </c>
      <c r="AB61">
        <f>M61-$M$6</f>
        <v>-0.36099999999999999</v>
      </c>
      <c r="AC61">
        <f>N61-$N$6</f>
        <v>-0.3659</v>
      </c>
      <c r="AF61" t="s">
        <v>3</v>
      </c>
      <c r="AG61" t="str">
        <f t="shared" ref="AG61:AG66" si="36">IF(R61-$R$59&lt;0,"0",R61-$R$59)</f>
        <v>0</v>
      </c>
      <c r="AH61" t="str">
        <f t="shared" si="25"/>
        <v>0</v>
      </c>
      <c r="AI61">
        <f t="shared" si="26"/>
        <v>0.11149999999999999</v>
      </c>
      <c r="AJ61" t="str">
        <f t="shared" si="27"/>
        <v>0</v>
      </c>
      <c r="AK61" t="str">
        <f t="shared" si="28"/>
        <v>0</v>
      </c>
      <c r="AL61" t="str">
        <f t="shared" si="29"/>
        <v>0</v>
      </c>
      <c r="AM61" t="str">
        <f t="shared" si="30"/>
        <v>0</v>
      </c>
      <c r="AN61" t="str">
        <f t="shared" si="31"/>
        <v>0</v>
      </c>
      <c r="AO61" t="str">
        <f t="shared" si="32"/>
        <v>0</v>
      </c>
      <c r="AP61">
        <f t="shared" si="33"/>
        <v>3.2299999999999995E-2</v>
      </c>
      <c r="AQ61">
        <f t="shared" si="34"/>
        <v>4.6800000000000008E-2</v>
      </c>
      <c r="AR61">
        <f t="shared" si="35"/>
        <v>4.1899999999999993E-2</v>
      </c>
    </row>
    <row r="62" spans="2:53" x14ac:dyDescent="0.3">
      <c r="B62" t="s">
        <v>4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Q62" t="s">
        <v>4</v>
      </c>
      <c r="R62">
        <f>C62-$C$7</f>
        <v>-0.45140000000000002</v>
      </c>
      <c r="S62">
        <f>D62-$D$7</f>
        <v>-0.48780000000000001</v>
      </c>
      <c r="T62">
        <f>E62-$E$7</f>
        <v>-0.27650000000000002</v>
      </c>
      <c r="U62">
        <f>F62-$F$7</f>
        <v>-0.43390000000000001</v>
      </c>
      <c r="V62">
        <f>G62-$G$7</f>
        <v>-0.50649999999999995</v>
      </c>
      <c r="W62">
        <f>H62-$H$7</f>
        <v>-0.4415</v>
      </c>
      <c r="X62">
        <f>I62-$I$7</f>
        <v>-0.43240000000000001</v>
      </c>
      <c r="Y62">
        <f>J62-$J$7</f>
        <v>-0.41920000000000002</v>
      </c>
      <c r="Z62">
        <f>K62-$K$7</f>
        <v>-0.43519999999999998</v>
      </c>
      <c r="AA62">
        <f>L62-$L$7</f>
        <v>-0.37090000000000001</v>
      </c>
      <c r="AB62">
        <f>M62-$M$7</f>
        <v>-0.30690000000000001</v>
      </c>
      <c r="AC62">
        <f>N62-$N$7</f>
        <v>-0.31740000000000002</v>
      </c>
      <c r="AF62" t="s">
        <v>4</v>
      </c>
      <c r="AG62" t="str">
        <f t="shared" si="36"/>
        <v>0</v>
      </c>
      <c r="AH62" t="str">
        <f t="shared" si="25"/>
        <v>0</v>
      </c>
      <c r="AI62">
        <f t="shared" si="26"/>
        <v>0.13129999999999997</v>
      </c>
      <c r="AJ62" t="str">
        <f t="shared" si="27"/>
        <v>0</v>
      </c>
      <c r="AK62" t="str">
        <f t="shared" si="28"/>
        <v>0</v>
      </c>
      <c r="AL62" t="str">
        <f t="shared" si="29"/>
        <v>0</v>
      </c>
      <c r="AM62" t="str">
        <f t="shared" si="30"/>
        <v>0</v>
      </c>
      <c r="AN62" t="str">
        <f t="shared" si="31"/>
        <v>0</v>
      </c>
      <c r="AO62" t="str">
        <f t="shared" si="32"/>
        <v>0</v>
      </c>
      <c r="AP62">
        <f t="shared" si="33"/>
        <v>3.6899999999999988E-2</v>
      </c>
      <c r="AQ62">
        <f t="shared" si="34"/>
        <v>0.10089999999999999</v>
      </c>
      <c r="AR62">
        <f t="shared" si="35"/>
        <v>9.039999999999998E-2</v>
      </c>
    </row>
    <row r="63" spans="2:53" x14ac:dyDescent="0.3">
      <c r="B63" t="s">
        <v>5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Q63" t="s">
        <v>5</v>
      </c>
      <c r="R63">
        <f>C63-$C$8</f>
        <v>-0.49459999999999998</v>
      </c>
      <c r="S63">
        <f>D63-$D$8</f>
        <v>-0.45390000000000003</v>
      </c>
      <c r="T63">
        <f>E63-$E$8</f>
        <v>-0.47449999999999998</v>
      </c>
      <c r="U63">
        <f>F63-$F$8</f>
        <v>-0.41749999999999998</v>
      </c>
      <c r="V63">
        <f>G63-$G$8</f>
        <v>-0.41830000000000001</v>
      </c>
      <c r="W63">
        <f>H63-$H$8</f>
        <v>-0.43290000000000001</v>
      </c>
      <c r="X63">
        <f>I63-$I$8</f>
        <v>-0.48480000000000001</v>
      </c>
      <c r="Y63">
        <f>J63-$J$8</f>
        <v>-0.4753</v>
      </c>
      <c r="Z63">
        <f>K63-$K$8</f>
        <v>-0.41849999999999998</v>
      </c>
      <c r="AA63">
        <f>L63-$L$8</f>
        <v>-0.33879999999999999</v>
      </c>
      <c r="AB63">
        <f>M63-$M$8</f>
        <v>-0.37859999999999999</v>
      </c>
      <c r="AC63">
        <f>N63-$N$8</f>
        <v>-0.35959999999999998</v>
      </c>
      <c r="AF63" t="s">
        <v>5</v>
      </c>
      <c r="AG63" t="str">
        <f t="shared" si="36"/>
        <v>0</v>
      </c>
      <c r="AH63" t="str">
        <f t="shared" si="25"/>
        <v>0</v>
      </c>
      <c r="AI63" t="str">
        <f t="shared" si="26"/>
        <v>0</v>
      </c>
      <c r="AJ63" t="str">
        <f t="shared" si="27"/>
        <v>0</v>
      </c>
      <c r="AK63" t="str">
        <f t="shared" si="28"/>
        <v>0</v>
      </c>
      <c r="AL63" t="str">
        <f t="shared" si="29"/>
        <v>0</v>
      </c>
      <c r="AM63" t="str">
        <f t="shared" si="30"/>
        <v>0</v>
      </c>
      <c r="AN63" t="str">
        <f t="shared" si="31"/>
        <v>0</v>
      </c>
      <c r="AO63" t="str">
        <f t="shared" si="32"/>
        <v>0</v>
      </c>
      <c r="AP63">
        <f t="shared" si="33"/>
        <v>6.9000000000000006E-2</v>
      </c>
      <c r="AQ63">
        <f t="shared" si="34"/>
        <v>2.9200000000000004E-2</v>
      </c>
      <c r="AR63">
        <f t="shared" si="35"/>
        <v>4.8200000000000021E-2</v>
      </c>
    </row>
    <row r="64" spans="2:53" x14ac:dyDescent="0.3">
      <c r="B64" t="s">
        <v>6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Q64" t="s">
        <v>6</v>
      </c>
      <c r="R64">
        <f>C64-$C$9</f>
        <v>-0.49559999999999998</v>
      </c>
      <c r="S64">
        <f>D64-$D$9</f>
        <v>-0.68810000000000004</v>
      </c>
      <c r="T64">
        <f>E64-$E$9</f>
        <v>-0.4103</v>
      </c>
      <c r="U64">
        <f>F64-$F$9</f>
        <v>-0.2676</v>
      </c>
      <c r="V64">
        <f>G64-$G$9</f>
        <v>-0.40550000000000003</v>
      </c>
      <c r="W64">
        <f>H64-$H$9</f>
        <v>-0.4234</v>
      </c>
      <c r="X64">
        <f>I64-$I$9</f>
        <v>-0.43940000000000001</v>
      </c>
      <c r="Y64">
        <f>J64-$J$9</f>
        <v>-0.37880000000000003</v>
      </c>
      <c r="Z64">
        <f>K64-$K$9</f>
        <v>-0.43940000000000001</v>
      </c>
      <c r="AA64">
        <f>L64-$L$9</f>
        <v>-0.37340000000000001</v>
      </c>
      <c r="AB64">
        <f>M64-$M$9</f>
        <v>-0.3695</v>
      </c>
      <c r="AC64">
        <f>N64-$N$9</f>
        <v>-0.36899999999999999</v>
      </c>
      <c r="AF64" t="s">
        <v>6</v>
      </c>
      <c r="AG64" t="str">
        <f t="shared" si="36"/>
        <v>0</v>
      </c>
      <c r="AH64" t="str">
        <f t="shared" si="25"/>
        <v>0</v>
      </c>
      <c r="AI64" t="str">
        <f t="shared" si="26"/>
        <v>0</v>
      </c>
      <c r="AJ64">
        <f t="shared" si="27"/>
        <v>0.14019999999999999</v>
      </c>
      <c r="AK64">
        <f t="shared" si="28"/>
        <v>2.2999999999999687E-3</v>
      </c>
      <c r="AL64" t="str">
        <f t="shared" si="29"/>
        <v>0</v>
      </c>
      <c r="AM64" t="str">
        <f t="shared" si="30"/>
        <v>0</v>
      </c>
      <c r="AN64">
        <f t="shared" si="31"/>
        <v>2.899999999999997E-2</v>
      </c>
      <c r="AO64" t="str">
        <f t="shared" si="32"/>
        <v>0</v>
      </c>
      <c r="AP64">
        <f t="shared" si="33"/>
        <v>3.4399999999999986E-2</v>
      </c>
      <c r="AQ64">
        <f t="shared" si="34"/>
        <v>3.8300000000000001E-2</v>
      </c>
      <c r="AR64">
        <f t="shared" si="35"/>
        <v>3.8800000000000001E-2</v>
      </c>
    </row>
    <row r="65" spans="2:52" x14ac:dyDescent="0.3">
      <c r="B65" t="s">
        <v>7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Q65" t="s">
        <v>7</v>
      </c>
      <c r="R65">
        <f>C65-$C$10</f>
        <v>-0.25430000000000003</v>
      </c>
      <c r="S65">
        <f>D65-$D$10</f>
        <v>-0.41399999999999998</v>
      </c>
      <c r="T65">
        <f>E65-$E$10</f>
        <v>-0.47839999999999999</v>
      </c>
      <c r="U65">
        <f>F65-$F$10</f>
        <v>-0.43490000000000001</v>
      </c>
      <c r="V65">
        <f>G65-$G$10</f>
        <v>-0.40479999999999999</v>
      </c>
      <c r="W65">
        <f>H65-$H$10</f>
        <v>-0.36170000000000002</v>
      </c>
      <c r="X65">
        <f>I65-$I$10</f>
        <v>-0.44529999999999997</v>
      </c>
      <c r="Y65">
        <f>J65-$J$10</f>
        <v>-0.4511</v>
      </c>
      <c r="Z65">
        <f>K65-$K$10</f>
        <v>-0.34089999999999998</v>
      </c>
      <c r="AA65">
        <f>L65-$L$10</f>
        <v>-0.34420000000000001</v>
      </c>
      <c r="AB65">
        <f>M65-$M$10</f>
        <v>-0.3397</v>
      </c>
      <c r="AC65">
        <f>N65-$N$10</f>
        <v>-0.30599999999999999</v>
      </c>
      <c r="AF65" t="s">
        <v>7</v>
      </c>
      <c r="AG65">
        <f t="shared" si="36"/>
        <v>0.15349999999999997</v>
      </c>
      <c r="AH65" t="str">
        <f t="shared" si="25"/>
        <v>0</v>
      </c>
      <c r="AI65" t="str">
        <f t="shared" si="26"/>
        <v>0</v>
      </c>
      <c r="AJ65" t="str">
        <f t="shared" si="27"/>
        <v>0</v>
      </c>
      <c r="AK65">
        <f t="shared" si="28"/>
        <v>3.0000000000000027E-3</v>
      </c>
      <c r="AL65">
        <f t="shared" si="29"/>
        <v>4.6099999999999974E-2</v>
      </c>
      <c r="AM65" t="str">
        <f t="shared" si="30"/>
        <v>0</v>
      </c>
      <c r="AN65" t="str">
        <f t="shared" si="31"/>
        <v>0</v>
      </c>
      <c r="AO65">
        <f t="shared" si="32"/>
        <v>6.6900000000000015E-2</v>
      </c>
      <c r="AP65">
        <f t="shared" si="33"/>
        <v>6.359999999999999E-2</v>
      </c>
      <c r="AQ65">
        <f t="shared" si="34"/>
        <v>6.8099999999999994E-2</v>
      </c>
      <c r="AR65">
        <f t="shared" si="35"/>
        <v>0.1018</v>
      </c>
    </row>
    <row r="66" spans="2:52" x14ac:dyDescent="0.3">
      <c r="B66" t="s">
        <v>8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Q66" t="s">
        <v>8</v>
      </c>
      <c r="R66">
        <f>C66-$C$11</f>
        <v>-0.41689999999999999</v>
      </c>
      <c r="S66">
        <f>D66-$D$11</f>
        <v>-0.48370000000000002</v>
      </c>
      <c r="T66">
        <f>E66-$E$11</f>
        <v>-0.43209999999999998</v>
      </c>
      <c r="U66">
        <f>F66-$F$11</f>
        <v>-0.41520000000000001</v>
      </c>
      <c r="V66">
        <f>G66-$G$11</f>
        <v>-0.37340000000000001</v>
      </c>
      <c r="W66">
        <f>H66-$H$11</f>
        <v>-0.41689999999999999</v>
      </c>
      <c r="X66">
        <f>I66-$I$11</f>
        <v>-0.39779999999999999</v>
      </c>
      <c r="Y66">
        <f>J66-$J$11</f>
        <v>-0.35299999999999998</v>
      </c>
      <c r="Z66">
        <f>K66-$K$11</f>
        <v>-0.3397</v>
      </c>
      <c r="AA66">
        <f>L66-$L$11</f>
        <v>-0.32829999999999998</v>
      </c>
      <c r="AB66">
        <f>M66-$M$11</f>
        <v>-0.3256</v>
      </c>
      <c r="AC66">
        <f>N66-$N$11</f>
        <v>-0.31740000000000002</v>
      </c>
      <c r="AF66" t="s">
        <v>8</v>
      </c>
      <c r="AG66" t="str">
        <f t="shared" si="36"/>
        <v>0</v>
      </c>
      <c r="AH66" t="str">
        <f t="shared" si="25"/>
        <v>0</v>
      </c>
      <c r="AI66" t="str">
        <f t="shared" si="26"/>
        <v>0</v>
      </c>
      <c r="AJ66" t="str">
        <f t="shared" si="27"/>
        <v>0</v>
      </c>
      <c r="AK66">
        <f t="shared" si="28"/>
        <v>3.4399999999999986E-2</v>
      </c>
      <c r="AL66" t="str">
        <f t="shared" si="29"/>
        <v>0</v>
      </c>
      <c r="AM66">
        <f t="shared" si="30"/>
        <v>1.0000000000000009E-2</v>
      </c>
      <c r="AN66">
        <f t="shared" si="31"/>
        <v>5.4800000000000015E-2</v>
      </c>
      <c r="AO66">
        <f t="shared" si="32"/>
        <v>6.8099999999999994E-2</v>
      </c>
      <c r="AP66">
        <f t="shared" si="33"/>
        <v>7.9500000000000015E-2</v>
      </c>
      <c r="AQ66">
        <f t="shared" si="34"/>
        <v>8.2199999999999995E-2</v>
      </c>
      <c r="AR66">
        <f t="shared" si="35"/>
        <v>9.039999999999998E-2</v>
      </c>
    </row>
    <row r="67" spans="2:52" ht="15" thickBot="1" x14ac:dyDescent="0.35"/>
    <row r="68" spans="2:52" x14ac:dyDescent="0.3">
      <c r="B68">
        <v>144</v>
      </c>
      <c r="Q68">
        <v>144</v>
      </c>
      <c r="AF68">
        <v>144</v>
      </c>
      <c r="AV68" t="s">
        <v>10</v>
      </c>
      <c r="AW68" t="s">
        <v>11</v>
      </c>
      <c r="AX68" t="s">
        <v>12</v>
      </c>
      <c r="AY68" s="4" t="s">
        <v>13</v>
      </c>
      <c r="AZ68" s="5" t="s">
        <v>14</v>
      </c>
    </row>
    <row r="69" spans="2:52" ht="15" thickBot="1" x14ac:dyDescent="0.35">
      <c r="B69" s="8" t="s">
        <v>0</v>
      </c>
      <c r="C69" s="9">
        <v>1</v>
      </c>
      <c r="D69" s="9">
        <v>2</v>
      </c>
      <c r="E69" s="9">
        <v>3</v>
      </c>
      <c r="F69" s="9">
        <v>4</v>
      </c>
      <c r="G69" s="9">
        <v>5</v>
      </c>
      <c r="H69" s="9">
        <v>6</v>
      </c>
      <c r="I69" s="9">
        <v>7</v>
      </c>
      <c r="J69" s="9">
        <v>8</v>
      </c>
      <c r="K69" s="9">
        <v>9</v>
      </c>
      <c r="L69" s="9">
        <v>10</v>
      </c>
      <c r="M69" s="9">
        <v>11</v>
      </c>
      <c r="N69" s="9">
        <v>12</v>
      </c>
      <c r="Q69" t="s">
        <v>0</v>
      </c>
      <c r="R69">
        <v>1</v>
      </c>
      <c r="S69">
        <v>2</v>
      </c>
      <c r="T69">
        <v>3</v>
      </c>
      <c r="U69">
        <v>4</v>
      </c>
      <c r="V69">
        <v>5</v>
      </c>
      <c r="W69">
        <v>6</v>
      </c>
      <c r="X69">
        <v>7</v>
      </c>
      <c r="Y69">
        <v>8</v>
      </c>
      <c r="Z69">
        <v>9</v>
      </c>
      <c r="AA69">
        <v>10</v>
      </c>
      <c r="AB69">
        <v>11</v>
      </c>
      <c r="AC69">
        <v>12</v>
      </c>
      <c r="AF69" t="s">
        <v>0</v>
      </c>
      <c r="AG69">
        <v>1</v>
      </c>
      <c r="AH69">
        <v>2</v>
      </c>
      <c r="AI69">
        <v>3</v>
      </c>
      <c r="AJ69">
        <v>4</v>
      </c>
      <c r="AK69">
        <v>5</v>
      </c>
      <c r="AL69">
        <v>6</v>
      </c>
      <c r="AM69">
        <v>7</v>
      </c>
      <c r="AN69">
        <v>8</v>
      </c>
      <c r="AO69">
        <v>9</v>
      </c>
      <c r="AP69">
        <v>10</v>
      </c>
      <c r="AQ69">
        <v>11</v>
      </c>
      <c r="AR69">
        <v>12</v>
      </c>
      <c r="AV69">
        <f>SUM(AG70:AJ77)/31</f>
        <v>3.0338709677419355E-2</v>
      </c>
      <c r="AW69">
        <f>SUM(AK70:AN77)/31</f>
        <v>2.642258064516128E-2</v>
      </c>
      <c r="AX69">
        <f>SUM(AO70:AR77)/31</f>
        <v>2.4935483870967699E-3</v>
      </c>
      <c r="AY69" s="6">
        <f>AVERAGE(AV69:AX69)</f>
        <v>1.9751612903225801E-2</v>
      </c>
      <c r="AZ69" s="7">
        <f>STDEV(AV69:AX69)</f>
        <v>1.5073639566523991E-2</v>
      </c>
    </row>
    <row r="70" spans="2:52" x14ac:dyDescent="0.3">
      <c r="B70" s="8" t="s">
        <v>1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Q70" t="s">
        <v>1</v>
      </c>
      <c r="R70" s="3">
        <f>C70-$C$4</f>
        <v>-0.4078</v>
      </c>
      <c r="S70">
        <f>D70-$D$4</f>
        <v>-0.44900000000000001</v>
      </c>
      <c r="T70">
        <f>E70-$E$4</f>
        <v>-0.42180000000000001</v>
      </c>
      <c r="U70">
        <f>F70-$F$4</f>
        <v>-0.41210000000000002</v>
      </c>
      <c r="V70">
        <f>G70-$G$4</f>
        <v>-0.43209999999999998</v>
      </c>
      <c r="W70">
        <f>H70-$H$4</f>
        <v>-0.41389999999999999</v>
      </c>
      <c r="X70">
        <f>I70-$I$4</f>
        <v>-0.39129999999999998</v>
      </c>
      <c r="Y70">
        <f>J70-$J$4</f>
        <v>-0.34200000000000003</v>
      </c>
      <c r="Z70">
        <f>K70-$K$4</f>
        <v>-0.32219999999999999</v>
      </c>
      <c r="AA70">
        <f>L70-$L$4</f>
        <v>-0.37419999999999998</v>
      </c>
      <c r="AB70">
        <f>M70-$M$4</f>
        <v>-0.30420000000000003</v>
      </c>
      <c r="AC70">
        <f>N70-$N$4</f>
        <v>-0.30399999999999999</v>
      </c>
      <c r="AF70" t="s">
        <v>1</v>
      </c>
      <c r="AG70">
        <f>IF(R70-$R$70&lt;0,"0",R70-$R$70)</f>
        <v>0</v>
      </c>
      <c r="AH70" t="str">
        <f t="shared" ref="AH70:AJ77" si="37">IF(S70-$R$70&lt;0,"0",S70-$R$70)</f>
        <v>0</v>
      </c>
      <c r="AI70" t="str">
        <f t="shared" si="37"/>
        <v>0</v>
      </c>
      <c r="AJ70" t="str">
        <f t="shared" si="37"/>
        <v>0</v>
      </c>
      <c r="AK70">
        <f>IF(V70-$V$70&lt;0,"0",V70-$V$70)</f>
        <v>0</v>
      </c>
      <c r="AL70">
        <f t="shared" ref="AL70:AN77" si="38">IF(W70-$V$70&lt;0,"0",W70-$V$70)</f>
        <v>1.8199999999999994E-2</v>
      </c>
      <c r="AM70">
        <f t="shared" si="38"/>
        <v>4.0800000000000003E-2</v>
      </c>
      <c r="AN70">
        <f t="shared" si="38"/>
        <v>9.0099999999999958E-2</v>
      </c>
      <c r="AO70">
        <f>IF(Z70-$Z$70&lt;0,"0",Z70-$Z$70)</f>
        <v>0</v>
      </c>
      <c r="AP70" t="str">
        <f t="shared" ref="AP70:AR77" si="39">IF(AA70-$Z$70&lt;0,"0",AA70-$Z$70)</f>
        <v>0</v>
      </c>
      <c r="AQ70">
        <f t="shared" si="39"/>
        <v>1.799999999999996E-2</v>
      </c>
      <c r="AR70">
        <f t="shared" si="39"/>
        <v>1.8199999999999994E-2</v>
      </c>
    </row>
    <row r="71" spans="2:52" x14ac:dyDescent="0.3">
      <c r="B71" s="8" t="s">
        <v>2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Q71" t="s">
        <v>2</v>
      </c>
      <c r="R71">
        <f>C71-$C$5</f>
        <v>-0.22839999999999999</v>
      </c>
      <c r="S71">
        <f>D71-$D$5</f>
        <v>-0.19020000000000001</v>
      </c>
      <c r="T71">
        <f>E71-$E$5</f>
        <v>-0.45290000000000002</v>
      </c>
      <c r="U71">
        <f>F71-$F$5</f>
        <v>-0.40079999999999999</v>
      </c>
      <c r="V71">
        <f>G71-$G$5</f>
        <v>-0.36299999999999999</v>
      </c>
      <c r="W71">
        <f>H71-$H$5</f>
        <v>-0.26190000000000002</v>
      </c>
      <c r="X71">
        <f>I71-$I$5</f>
        <v>-0.4153</v>
      </c>
      <c r="Y71">
        <f>J71-$J$5</f>
        <v>-0.43159999999999998</v>
      </c>
      <c r="Z71">
        <f>K71-$K$5</f>
        <v>-0.35759999999999997</v>
      </c>
      <c r="AA71">
        <f>L71-$L$5</f>
        <v>-0.51790000000000003</v>
      </c>
      <c r="AB71">
        <f>M71-$M$5</f>
        <v>-0.34939999999999999</v>
      </c>
      <c r="AC71">
        <f>N71-$N$5</f>
        <v>-0.35189999999999999</v>
      </c>
      <c r="AF71" t="s">
        <v>2</v>
      </c>
      <c r="AG71">
        <f t="shared" ref="AG71:AG77" si="40">IF(R71-$R$70&lt;0,"0",R71-$R$70)</f>
        <v>0.1794</v>
      </c>
      <c r="AH71">
        <f t="shared" si="37"/>
        <v>0.21759999999999999</v>
      </c>
      <c r="AI71" t="str">
        <f t="shared" si="37"/>
        <v>0</v>
      </c>
      <c r="AJ71">
        <f t="shared" si="37"/>
        <v>7.0000000000000062E-3</v>
      </c>
      <c r="AK71">
        <f t="shared" ref="AK71:AK77" si="41">IF(V71-$V$70&lt;0,"0",V71-$V$70)</f>
        <v>6.9099999999999995E-2</v>
      </c>
      <c r="AL71">
        <f t="shared" si="38"/>
        <v>0.17019999999999996</v>
      </c>
      <c r="AM71">
        <f t="shared" si="38"/>
        <v>1.6799999999999982E-2</v>
      </c>
      <c r="AN71">
        <f t="shared" si="38"/>
        <v>5.0000000000000044E-4</v>
      </c>
      <c r="AO71" t="str">
        <f t="shared" ref="AO71:AO77" si="42">IF(Z71-$Z$70&lt;0,"0",Z71-$Z$70)</f>
        <v>0</v>
      </c>
      <c r="AP71" t="str">
        <f t="shared" si="39"/>
        <v>0</v>
      </c>
      <c r="AQ71" t="str">
        <f t="shared" si="39"/>
        <v>0</v>
      </c>
      <c r="AR71" t="str">
        <f t="shared" si="39"/>
        <v>0</v>
      </c>
    </row>
    <row r="72" spans="2:52" x14ac:dyDescent="0.3">
      <c r="B72" s="8" t="s">
        <v>3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Q72" t="s">
        <v>3</v>
      </c>
      <c r="R72">
        <f>C72-$C$6</f>
        <v>-0.50349999999999995</v>
      </c>
      <c r="S72">
        <f>D72-$D$6</f>
        <v>-0.50360000000000005</v>
      </c>
      <c r="T72">
        <f>E72-$E$6</f>
        <v>-0.29630000000000001</v>
      </c>
      <c r="U72">
        <f>F72-$F$6</f>
        <v>-0.47449999999999998</v>
      </c>
      <c r="V72">
        <f>G72-$G$6</f>
        <v>-0.44669999999999999</v>
      </c>
      <c r="W72">
        <f>H72-$H$6</f>
        <v>-0.41899999999999998</v>
      </c>
      <c r="X72">
        <f>I72-$I$6</f>
        <v>-0.44269999999999998</v>
      </c>
      <c r="Y72">
        <f>J72-$J$6</f>
        <v>-0.49759999999999999</v>
      </c>
      <c r="Z72">
        <f>K72-$K$6</f>
        <v>-0.4199</v>
      </c>
      <c r="AA72">
        <f>L72-$L$6</f>
        <v>-0.3755</v>
      </c>
      <c r="AB72">
        <f>M72-$M$6</f>
        <v>-0.36099999999999999</v>
      </c>
      <c r="AC72">
        <f>N72-$N$6</f>
        <v>-0.3659</v>
      </c>
      <c r="AF72" t="s">
        <v>3</v>
      </c>
      <c r="AG72" t="str">
        <f t="shared" si="40"/>
        <v>0</v>
      </c>
      <c r="AH72" t="str">
        <f t="shared" si="37"/>
        <v>0</v>
      </c>
      <c r="AI72">
        <f t="shared" si="37"/>
        <v>0.11149999999999999</v>
      </c>
      <c r="AJ72" t="str">
        <f t="shared" si="37"/>
        <v>0</v>
      </c>
      <c r="AK72" t="str">
        <f t="shared" si="41"/>
        <v>0</v>
      </c>
      <c r="AL72">
        <f t="shared" si="38"/>
        <v>1.3100000000000001E-2</v>
      </c>
      <c r="AM72" t="str">
        <f t="shared" si="38"/>
        <v>0</v>
      </c>
      <c r="AN72" t="str">
        <f t="shared" si="38"/>
        <v>0</v>
      </c>
      <c r="AO72" t="str">
        <f t="shared" si="42"/>
        <v>0</v>
      </c>
      <c r="AP72" t="str">
        <f t="shared" si="39"/>
        <v>0</v>
      </c>
      <c r="AQ72" t="str">
        <f t="shared" si="39"/>
        <v>0</v>
      </c>
      <c r="AR72" t="str">
        <f t="shared" si="39"/>
        <v>0</v>
      </c>
    </row>
    <row r="73" spans="2:52" x14ac:dyDescent="0.3">
      <c r="B73" s="8" t="s">
        <v>4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Q73" t="s">
        <v>4</v>
      </c>
      <c r="R73">
        <f>C73-$C$7</f>
        <v>-0.45140000000000002</v>
      </c>
      <c r="S73">
        <f>D73-$D$7</f>
        <v>-0.48780000000000001</v>
      </c>
      <c r="T73">
        <f>E73-$E$7</f>
        <v>-0.27650000000000002</v>
      </c>
      <c r="U73">
        <f>F73-$F$7</f>
        <v>-0.43390000000000001</v>
      </c>
      <c r="V73">
        <f>G73-$G$7</f>
        <v>-0.50649999999999995</v>
      </c>
      <c r="W73">
        <f>H73-$H$7</f>
        <v>-0.4415</v>
      </c>
      <c r="X73">
        <f>I73-$I$7</f>
        <v>-0.43240000000000001</v>
      </c>
      <c r="Y73">
        <f>J73-$J$7</f>
        <v>-0.41920000000000002</v>
      </c>
      <c r="Z73">
        <f>K73-$K$7</f>
        <v>-0.43519999999999998</v>
      </c>
      <c r="AA73">
        <f>L73-$L$7</f>
        <v>-0.37090000000000001</v>
      </c>
      <c r="AB73">
        <f>M73-$M$7</f>
        <v>-0.30690000000000001</v>
      </c>
      <c r="AC73">
        <f>N73-$N$7</f>
        <v>-0.31740000000000002</v>
      </c>
      <c r="AF73" t="s">
        <v>4</v>
      </c>
      <c r="AG73" t="str">
        <f t="shared" si="40"/>
        <v>0</v>
      </c>
      <c r="AH73" t="str">
        <f t="shared" si="37"/>
        <v>0</v>
      </c>
      <c r="AI73">
        <f t="shared" si="37"/>
        <v>0.13129999999999997</v>
      </c>
      <c r="AJ73" t="str">
        <f t="shared" si="37"/>
        <v>0</v>
      </c>
      <c r="AK73" t="str">
        <f t="shared" si="41"/>
        <v>0</v>
      </c>
      <c r="AL73" t="str">
        <f t="shared" si="38"/>
        <v>0</v>
      </c>
      <c r="AM73" t="str">
        <f t="shared" si="38"/>
        <v>0</v>
      </c>
      <c r="AN73">
        <f t="shared" si="38"/>
        <v>1.2899999999999967E-2</v>
      </c>
      <c r="AO73" t="str">
        <f t="shared" si="42"/>
        <v>0</v>
      </c>
      <c r="AP73" t="str">
        <f t="shared" si="39"/>
        <v>0</v>
      </c>
      <c r="AQ73">
        <f t="shared" si="39"/>
        <v>1.529999999999998E-2</v>
      </c>
      <c r="AR73">
        <f t="shared" si="39"/>
        <v>4.799999999999971E-3</v>
      </c>
    </row>
    <row r="74" spans="2:52" x14ac:dyDescent="0.3">
      <c r="B74" s="8" t="s">
        <v>5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Q74" t="s">
        <v>5</v>
      </c>
      <c r="R74">
        <f>C74-$C$8</f>
        <v>-0.49459999999999998</v>
      </c>
      <c r="S74">
        <f>D74-$D$8</f>
        <v>-0.45390000000000003</v>
      </c>
      <c r="T74">
        <f>E74-$E$8</f>
        <v>-0.47449999999999998</v>
      </c>
      <c r="U74">
        <f>F74-$F$8</f>
        <v>-0.41749999999999998</v>
      </c>
      <c r="V74">
        <f>G74-$G$8</f>
        <v>-0.41830000000000001</v>
      </c>
      <c r="W74">
        <f>H74-$H$8</f>
        <v>-0.43290000000000001</v>
      </c>
      <c r="X74">
        <f>I74-$I$8</f>
        <v>-0.48480000000000001</v>
      </c>
      <c r="Y74">
        <f>J74-$J$8</f>
        <v>-0.4753</v>
      </c>
      <c r="Z74">
        <f>K74-$K$8</f>
        <v>-0.41849999999999998</v>
      </c>
      <c r="AA74">
        <f>L74-$L$8</f>
        <v>-0.33879999999999999</v>
      </c>
      <c r="AB74">
        <f>M74-$M$8</f>
        <v>-0.37859999999999999</v>
      </c>
      <c r="AC74">
        <f>N74-$N$8</f>
        <v>-0.35959999999999998</v>
      </c>
      <c r="AF74" t="s">
        <v>5</v>
      </c>
      <c r="AG74" t="str">
        <f t="shared" si="40"/>
        <v>0</v>
      </c>
      <c r="AH74" t="str">
        <f t="shared" si="37"/>
        <v>0</v>
      </c>
      <c r="AI74" t="str">
        <f t="shared" si="37"/>
        <v>0</v>
      </c>
      <c r="AJ74" t="str">
        <f t="shared" si="37"/>
        <v>0</v>
      </c>
      <c r="AK74">
        <f t="shared" si="41"/>
        <v>1.3799999999999979E-2</v>
      </c>
      <c r="AL74" t="str">
        <f t="shared" si="38"/>
        <v>0</v>
      </c>
      <c r="AM74" t="str">
        <f t="shared" si="38"/>
        <v>0</v>
      </c>
      <c r="AN74" t="str">
        <f t="shared" si="38"/>
        <v>0</v>
      </c>
      <c r="AO74" t="str">
        <f t="shared" si="42"/>
        <v>0</v>
      </c>
      <c r="AP74" t="str">
        <f t="shared" si="39"/>
        <v>0</v>
      </c>
      <c r="AQ74" t="str">
        <f t="shared" si="39"/>
        <v>0</v>
      </c>
      <c r="AR74" t="str">
        <f t="shared" si="39"/>
        <v>0</v>
      </c>
    </row>
    <row r="75" spans="2:52" x14ac:dyDescent="0.3">
      <c r="B75" s="8" t="s">
        <v>6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Q75" t="s">
        <v>6</v>
      </c>
      <c r="R75">
        <f>C75-$C$9</f>
        <v>-0.49559999999999998</v>
      </c>
      <c r="S75">
        <f>D75-$D$9</f>
        <v>-0.68810000000000004</v>
      </c>
      <c r="T75">
        <f>E75-$E$9</f>
        <v>-0.4103</v>
      </c>
      <c r="U75">
        <f>F75-$F$9</f>
        <v>-0.2676</v>
      </c>
      <c r="V75">
        <f>G75-$G$9</f>
        <v>-0.40550000000000003</v>
      </c>
      <c r="W75">
        <f>H75-$H$9</f>
        <v>-0.4234</v>
      </c>
      <c r="X75">
        <f>I75-$I$9</f>
        <v>-0.43940000000000001</v>
      </c>
      <c r="Y75">
        <f>J75-$J$9</f>
        <v>-0.37880000000000003</v>
      </c>
      <c r="Z75">
        <f>K75-$K$9</f>
        <v>-0.43940000000000001</v>
      </c>
      <c r="AA75">
        <f>L75-$L$9</f>
        <v>-0.37340000000000001</v>
      </c>
      <c r="AB75">
        <f>M75-$M$9</f>
        <v>-0.3695</v>
      </c>
      <c r="AC75">
        <f>N75-$N$9</f>
        <v>-0.36899999999999999</v>
      </c>
      <c r="AF75" t="s">
        <v>6</v>
      </c>
      <c r="AG75" t="str">
        <f t="shared" si="40"/>
        <v>0</v>
      </c>
      <c r="AH75" t="str">
        <f t="shared" si="37"/>
        <v>0</v>
      </c>
      <c r="AI75" t="str">
        <f t="shared" si="37"/>
        <v>0</v>
      </c>
      <c r="AJ75">
        <f t="shared" si="37"/>
        <v>0.14019999999999999</v>
      </c>
      <c r="AK75">
        <f t="shared" si="41"/>
        <v>2.6599999999999957E-2</v>
      </c>
      <c r="AL75">
        <f t="shared" si="38"/>
        <v>8.6999999999999855E-3</v>
      </c>
      <c r="AM75" t="str">
        <f t="shared" si="38"/>
        <v>0</v>
      </c>
      <c r="AN75">
        <f t="shared" si="38"/>
        <v>5.3299999999999959E-2</v>
      </c>
      <c r="AO75" t="str">
        <f t="shared" si="42"/>
        <v>0</v>
      </c>
      <c r="AP75" t="str">
        <f t="shared" si="39"/>
        <v>0</v>
      </c>
      <c r="AQ75" t="str">
        <f t="shared" si="39"/>
        <v>0</v>
      </c>
      <c r="AR75" t="str">
        <f t="shared" si="39"/>
        <v>0</v>
      </c>
    </row>
    <row r="76" spans="2:52" x14ac:dyDescent="0.3">
      <c r="B76" s="8" t="s">
        <v>7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Q76" t="s">
        <v>7</v>
      </c>
      <c r="R76">
        <f>C76-$C$10</f>
        <v>-0.25430000000000003</v>
      </c>
      <c r="S76">
        <f>D76-$D$10</f>
        <v>-0.41399999999999998</v>
      </c>
      <c r="T76">
        <f>E76-$E$10</f>
        <v>-0.47839999999999999</v>
      </c>
      <c r="U76">
        <f>F76-$F$10</f>
        <v>-0.43490000000000001</v>
      </c>
      <c r="V76">
        <f>G76-$G$10</f>
        <v>-0.40479999999999999</v>
      </c>
      <c r="W76">
        <f>H76-$H$10</f>
        <v>-0.36170000000000002</v>
      </c>
      <c r="X76">
        <f>I76-$I$10</f>
        <v>-0.44529999999999997</v>
      </c>
      <c r="Y76">
        <f>J76-$J$10</f>
        <v>-0.4511</v>
      </c>
      <c r="Z76">
        <f>K76-$K$10</f>
        <v>-0.34089999999999998</v>
      </c>
      <c r="AA76">
        <f>L76-$L$10</f>
        <v>-0.34420000000000001</v>
      </c>
      <c r="AB76">
        <f>M76-$M$10</f>
        <v>-0.3397</v>
      </c>
      <c r="AC76">
        <f>N76-$N$10</f>
        <v>-0.30599999999999999</v>
      </c>
      <c r="AF76" t="s">
        <v>7</v>
      </c>
      <c r="AG76">
        <f t="shared" si="40"/>
        <v>0.15349999999999997</v>
      </c>
      <c r="AH76" t="str">
        <f t="shared" si="37"/>
        <v>0</v>
      </c>
      <c r="AI76" t="str">
        <f t="shared" si="37"/>
        <v>0</v>
      </c>
      <c r="AJ76" t="str">
        <f t="shared" si="37"/>
        <v>0</v>
      </c>
      <c r="AK76">
        <f t="shared" si="41"/>
        <v>2.7299999999999991E-2</v>
      </c>
      <c r="AL76">
        <f t="shared" si="38"/>
        <v>7.0399999999999963E-2</v>
      </c>
      <c r="AM76" t="str">
        <f t="shared" si="38"/>
        <v>0</v>
      </c>
      <c r="AN76" t="str">
        <f t="shared" si="38"/>
        <v>0</v>
      </c>
      <c r="AO76" t="str">
        <f t="shared" si="42"/>
        <v>0</v>
      </c>
      <c r="AP76" t="str">
        <f t="shared" si="39"/>
        <v>0</v>
      </c>
      <c r="AQ76" t="str">
        <f t="shared" si="39"/>
        <v>0</v>
      </c>
      <c r="AR76">
        <f t="shared" si="39"/>
        <v>1.6199999999999992E-2</v>
      </c>
    </row>
    <row r="77" spans="2:52" x14ac:dyDescent="0.3">
      <c r="B77" s="8" t="s">
        <v>8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Q77" t="s">
        <v>8</v>
      </c>
      <c r="R77">
        <f>C77-$C$11</f>
        <v>-0.41689999999999999</v>
      </c>
      <c r="S77">
        <f>D77-$D$11</f>
        <v>-0.48370000000000002</v>
      </c>
      <c r="T77">
        <f>E77-$E$11</f>
        <v>-0.43209999999999998</v>
      </c>
      <c r="U77">
        <f>F77-$F$11</f>
        <v>-0.41520000000000001</v>
      </c>
      <c r="V77">
        <f>G77-$G$11</f>
        <v>-0.37340000000000001</v>
      </c>
      <c r="W77">
        <f>H77-$H$11</f>
        <v>-0.41689999999999999</v>
      </c>
      <c r="X77">
        <f>I77-$I$11</f>
        <v>-0.39779999999999999</v>
      </c>
      <c r="Y77">
        <f>J77-$J$11</f>
        <v>-0.35299999999999998</v>
      </c>
      <c r="Z77">
        <f>K77-$K$11</f>
        <v>-0.3397</v>
      </c>
      <c r="AA77">
        <f>L77-$L$11</f>
        <v>-0.32829999999999998</v>
      </c>
      <c r="AB77">
        <f>M77-$M$11</f>
        <v>-0.3256</v>
      </c>
      <c r="AC77">
        <f>N77-$N$11</f>
        <v>-0.31740000000000002</v>
      </c>
      <c r="AF77" t="s">
        <v>8</v>
      </c>
      <c r="AG77" t="str">
        <f t="shared" si="40"/>
        <v>0</v>
      </c>
      <c r="AH77" t="str">
        <f t="shared" si="37"/>
        <v>0</v>
      </c>
      <c r="AI77" t="str">
        <f t="shared" si="37"/>
        <v>0</v>
      </c>
      <c r="AJ77" t="str">
        <f t="shared" si="37"/>
        <v>0</v>
      </c>
      <c r="AK77">
        <f t="shared" si="41"/>
        <v>5.8699999999999974E-2</v>
      </c>
      <c r="AL77">
        <f t="shared" si="38"/>
        <v>1.5199999999999991E-2</v>
      </c>
      <c r="AM77">
        <f t="shared" si="38"/>
        <v>3.4299999999999997E-2</v>
      </c>
      <c r="AN77">
        <f t="shared" si="38"/>
        <v>7.9100000000000004E-2</v>
      </c>
      <c r="AO77" t="str">
        <f t="shared" si="42"/>
        <v>0</v>
      </c>
      <c r="AP77" t="str">
        <f t="shared" si="39"/>
        <v>0</v>
      </c>
      <c r="AQ77" t="str">
        <f t="shared" si="39"/>
        <v>0</v>
      </c>
      <c r="AR77">
        <f t="shared" si="39"/>
        <v>4.799999999999971E-3</v>
      </c>
    </row>
    <row r="78" spans="2:52" ht="15" thickBot="1" x14ac:dyDescent="0.35"/>
    <row r="79" spans="2:52" x14ac:dyDescent="0.3">
      <c r="B79">
        <v>168</v>
      </c>
      <c r="Q79">
        <v>168</v>
      </c>
      <c r="AF79" s="68">
        <v>168</v>
      </c>
      <c r="AV79" t="s">
        <v>10</v>
      </c>
      <c r="AW79" t="s">
        <v>11</v>
      </c>
      <c r="AX79" t="s">
        <v>12</v>
      </c>
      <c r="AY79" s="4" t="s">
        <v>13</v>
      </c>
      <c r="AZ79" s="5" t="s">
        <v>14</v>
      </c>
    </row>
    <row r="80" spans="2:52" ht="15" thickBot="1" x14ac:dyDescent="0.35">
      <c r="B80" t="s">
        <v>0</v>
      </c>
      <c r="C80" s="1">
        <v>1</v>
      </c>
      <c r="D80" s="1">
        <v>2</v>
      </c>
      <c r="E80" s="1">
        <v>3</v>
      </c>
      <c r="F80" s="1">
        <v>4</v>
      </c>
      <c r="G80" s="1">
        <v>5</v>
      </c>
      <c r="H80" s="1">
        <v>6</v>
      </c>
      <c r="I80" s="1">
        <v>7</v>
      </c>
      <c r="J80" s="1">
        <v>8</v>
      </c>
      <c r="K80" s="1">
        <v>9</v>
      </c>
      <c r="L80" s="1">
        <v>10</v>
      </c>
      <c r="M80" s="1">
        <v>11</v>
      </c>
      <c r="N80" s="1">
        <v>12</v>
      </c>
      <c r="Q80" t="s">
        <v>0</v>
      </c>
      <c r="R80">
        <v>1</v>
      </c>
      <c r="S80">
        <v>2</v>
      </c>
      <c r="T80">
        <v>3</v>
      </c>
      <c r="U80">
        <v>4</v>
      </c>
      <c r="V80">
        <v>5</v>
      </c>
      <c r="W80">
        <v>6</v>
      </c>
      <c r="X80">
        <v>7</v>
      </c>
      <c r="Y80">
        <v>8</v>
      </c>
      <c r="Z80">
        <v>9</v>
      </c>
      <c r="AA80">
        <v>10</v>
      </c>
      <c r="AB80">
        <v>11</v>
      </c>
      <c r="AC80">
        <v>12</v>
      </c>
      <c r="AF80" t="s">
        <v>0</v>
      </c>
      <c r="AG80">
        <v>1</v>
      </c>
      <c r="AH80">
        <v>2</v>
      </c>
      <c r="AI80">
        <v>3</v>
      </c>
      <c r="AJ80">
        <v>4</v>
      </c>
      <c r="AK80">
        <v>5</v>
      </c>
      <c r="AL80">
        <v>6</v>
      </c>
      <c r="AM80">
        <v>7</v>
      </c>
      <c r="AN80">
        <v>8</v>
      </c>
      <c r="AO80">
        <v>9</v>
      </c>
      <c r="AP80">
        <v>10</v>
      </c>
      <c r="AQ80">
        <v>11</v>
      </c>
      <c r="AR80">
        <v>12</v>
      </c>
      <c r="AV80">
        <f>SUM(AG81:AJ88)/31</f>
        <v>4.7880645161290328E-2</v>
      </c>
      <c r="AW80">
        <f>SUM(AK81:AN88)/31</f>
        <v>6.3870967741935434E-4</v>
      </c>
      <c r="AX80">
        <f>SUM(AO81:AR88)/31</f>
        <v>5.9387096774193597E-3</v>
      </c>
      <c r="AY80" s="6">
        <f>AVERAGE(AV80:AX80)</f>
        <v>1.8152688172043012E-2</v>
      </c>
      <c r="AZ80" s="7">
        <f>STDEV(AV80:AX80)</f>
        <v>2.5881191434435624E-2</v>
      </c>
    </row>
    <row r="81" spans="2:52" x14ac:dyDescent="0.3">
      <c r="B81" t="s">
        <v>1</v>
      </c>
      <c r="C81" s="15">
        <v>0.37</v>
      </c>
      <c r="D81" s="15">
        <v>0.48959999999999998</v>
      </c>
      <c r="E81" s="15">
        <v>0.4546</v>
      </c>
      <c r="F81" s="15">
        <v>0.37619999999999998</v>
      </c>
      <c r="G81" s="15">
        <v>0.55600000000000005</v>
      </c>
      <c r="H81" s="15">
        <v>0.45090000000000002</v>
      </c>
      <c r="I81" s="15">
        <v>0.4708</v>
      </c>
      <c r="J81" s="15">
        <v>0.27629999999999999</v>
      </c>
      <c r="K81" s="15">
        <v>0.38479999999999998</v>
      </c>
      <c r="L81" s="15">
        <v>0.39150000000000001</v>
      </c>
      <c r="M81" s="15">
        <v>0.26400000000000001</v>
      </c>
      <c r="N81" s="15">
        <v>0.33610000000000001</v>
      </c>
      <c r="Q81" t="s">
        <v>1</v>
      </c>
      <c r="R81" s="3">
        <f>C81-$C$4</f>
        <v>-3.78E-2</v>
      </c>
      <c r="S81">
        <f>D81-$D$4</f>
        <v>4.0599999999999969E-2</v>
      </c>
      <c r="T81">
        <f>E81-$E$4</f>
        <v>3.2799999999999996E-2</v>
      </c>
      <c r="U81">
        <f>F81-$F$4</f>
        <v>-3.5900000000000043E-2</v>
      </c>
      <c r="V81">
        <f>G81-$G$4</f>
        <v>0.12390000000000007</v>
      </c>
      <c r="W81">
        <f>H81-$H$4</f>
        <v>3.7000000000000033E-2</v>
      </c>
      <c r="X81">
        <f>I81-$I$4</f>
        <v>7.9500000000000015E-2</v>
      </c>
      <c r="Y81">
        <f>J81-$J$4</f>
        <v>-6.5700000000000036E-2</v>
      </c>
      <c r="Z81">
        <f>K81-$K$4</f>
        <v>6.2599999999999989E-2</v>
      </c>
      <c r="AA81">
        <f>L81-$L$4</f>
        <v>1.7300000000000038E-2</v>
      </c>
      <c r="AB81">
        <f>M81-$M$4</f>
        <v>-4.0200000000000014E-2</v>
      </c>
      <c r="AC81">
        <f>N81-$N$4</f>
        <v>3.2100000000000017E-2</v>
      </c>
      <c r="AF81" t="s">
        <v>1</v>
      </c>
      <c r="AG81" s="3">
        <f>IF(R81-$R$81&lt;0,"0",R81-$R$81)</f>
        <v>0</v>
      </c>
      <c r="AH81" s="3">
        <f t="shared" ref="AH81:AJ88" si="43">IF(S81-$R$81&lt;0,"0",S81-$R$81)</f>
        <v>7.839999999999997E-2</v>
      </c>
      <c r="AI81" s="3">
        <f t="shared" si="43"/>
        <v>7.0599999999999996E-2</v>
      </c>
      <c r="AJ81" s="3">
        <f t="shared" si="43"/>
        <v>1.8999999999999573E-3</v>
      </c>
      <c r="AK81" s="3">
        <f>IF(V81-$V$81&lt;0,"0",V81-$V$81)</f>
        <v>0</v>
      </c>
      <c r="AL81" s="3" t="str">
        <f t="shared" ref="AL81:AN88" si="44">IF(W81-$V$81&lt;0,"0",W81-$V$81)</f>
        <v>0</v>
      </c>
      <c r="AM81" s="3" t="str">
        <f t="shared" si="44"/>
        <v>0</v>
      </c>
      <c r="AN81" s="3" t="str">
        <f t="shared" si="44"/>
        <v>0</v>
      </c>
      <c r="AO81" s="3">
        <f>IF(Z81-$Z$81&lt;0,"0",Z81-$Z$81)</f>
        <v>0</v>
      </c>
      <c r="AP81" s="3" t="str">
        <f t="shared" ref="AP81:AR88" si="45">IF(AA81-$Z$81&lt;0,"0",AA81-$Z$81)</f>
        <v>0</v>
      </c>
      <c r="AQ81" s="3" t="str">
        <f t="shared" si="45"/>
        <v>0</v>
      </c>
      <c r="AR81" s="3" t="str">
        <f t="shared" si="45"/>
        <v>0</v>
      </c>
    </row>
    <row r="82" spans="2:52" x14ac:dyDescent="0.3">
      <c r="B82" t="s">
        <v>2</v>
      </c>
      <c r="C82" s="15">
        <v>0.16619999999999999</v>
      </c>
      <c r="D82" s="15">
        <v>0.29270000000000002</v>
      </c>
      <c r="E82" s="15">
        <v>0.47689999999999999</v>
      </c>
      <c r="F82" s="15">
        <v>0.34510000000000002</v>
      </c>
      <c r="G82" s="15">
        <v>0.3952</v>
      </c>
      <c r="H82" s="15">
        <v>0.2455</v>
      </c>
      <c r="I82" s="15">
        <v>0.34970000000000001</v>
      </c>
      <c r="J82" s="15">
        <v>0.49790000000000001</v>
      </c>
      <c r="K82" s="15">
        <v>0.39760000000000001</v>
      </c>
      <c r="L82" s="15">
        <v>0.50380000000000003</v>
      </c>
      <c r="M82" s="15">
        <v>0.43099999999999999</v>
      </c>
      <c r="N82" s="15">
        <v>0.29570000000000002</v>
      </c>
      <c r="Q82" t="s">
        <v>2</v>
      </c>
      <c r="R82">
        <f>C82-$C$5</f>
        <v>-6.2200000000000005E-2</v>
      </c>
      <c r="S82">
        <f>D82-$D$5</f>
        <v>0.10250000000000001</v>
      </c>
      <c r="T82">
        <f>E82-$E$5</f>
        <v>2.3999999999999966E-2</v>
      </c>
      <c r="U82">
        <f>F82-$F$5</f>
        <v>-5.5699999999999972E-2</v>
      </c>
      <c r="V82">
        <f>G82-$G$5</f>
        <v>3.2200000000000006E-2</v>
      </c>
      <c r="W82">
        <f>H82-$H$5</f>
        <v>-1.6400000000000026E-2</v>
      </c>
      <c r="X82">
        <f>I82-$I$5</f>
        <v>-6.5599999999999992E-2</v>
      </c>
      <c r="Y82">
        <f>J82-$J$5</f>
        <v>6.6300000000000026E-2</v>
      </c>
      <c r="Z82">
        <f>K82-$K$5</f>
        <v>4.0000000000000036E-2</v>
      </c>
      <c r="AA82">
        <f>L82-$L$5</f>
        <v>-1.4100000000000001E-2</v>
      </c>
      <c r="AB82">
        <f>M82-$M$5</f>
        <v>8.1600000000000006E-2</v>
      </c>
      <c r="AC82">
        <f>N82-$N$5</f>
        <v>-5.6199999999999972E-2</v>
      </c>
      <c r="AF82" t="s">
        <v>2</v>
      </c>
      <c r="AG82" s="3" t="str">
        <f t="shared" ref="AG82:AG88" si="46">IF(R82-$R$81&lt;0,"0",R82-$R$81)</f>
        <v>0</v>
      </c>
      <c r="AH82" s="3">
        <f t="shared" si="43"/>
        <v>0.14030000000000001</v>
      </c>
      <c r="AI82" s="3">
        <f t="shared" si="43"/>
        <v>6.1799999999999966E-2</v>
      </c>
      <c r="AJ82" s="3" t="str">
        <f t="shared" si="43"/>
        <v>0</v>
      </c>
      <c r="AK82" s="3" t="str">
        <f t="shared" ref="AK82:AK88" si="47">IF(V82-$V$81&lt;0,"0",V82-$V$81)</f>
        <v>0</v>
      </c>
      <c r="AL82" s="3" t="str">
        <f t="shared" si="44"/>
        <v>0</v>
      </c>
      <c r="AM82" s="3" t="str">
        <f t="shared" si="44"/>
        <v>0</v>
      </c>
      <c r="AN82" s="3" t="str">
        <f t="shared" si="44"/>
        <v>0</v>
      </c>
      <c r="AO82" s="3" t="str">
        <f t="shared" ref="AO82:AO88" si="48">IF(Z82-$Z$81&lt;0,"0",Z82-$Z$81)</f>
        <v>0</v>
      </c>
      <c r="AP82" s="3" t="str">
        <f t="shared" si="45"/>
        <v>0</v>
      </c>
      <c r="AQ82" s="3">
        <f t="shared" si="45"/>
        <v>1.9000000000000017E-2</v>
      </c>
      <c r="AR82" s="3" t="str">
        <f t="shared" si="45"/>
        <v>0</v>
      </c>
    </row>
    <row r="83" spans="2:52" x14ac:dyDescent="0.3">
      <c r="B83" t="s">
        <v>3</v>
      </c>
      <c r="C83" s="15">
        <v>0.46879999999999999</v>
      </c>
      <c r="D83" s="15">
        <v>0.61399999999999999</v>
      </c>
      <c r="E83" s="15">
        <v>0.4264</v>
      </c>
      <c r="F83" s="15">
        <v>0.45579999999999998</v>
      </c>
      <c r="G83" s="15">
        <v>0.45639999999999997</v>
      </c>
      <c r="H83" s="15">
        <v>0.39369999999999999</v>
      </c>
      <c r="I83" s="15">
        <v>0.58640000000000003</v>
      </c>
      <c r="J83" s="15">
        <v>0.58630000000000004</v>
      </c>
      <c r="K83" s="15">
        <v>0.43009999999999998</v>
      </c>
      <c r="L83" s="15">
        <v>0.45329999999999998</v>
      </c>
      <c r="M83" s="15">
        <v>0.38490000000000002</v>
      </c>
      <c r="N83" s="15">
        <v>0.26769999999999999</v>
      </c>
      <c r="Q83" t="s">
        <v>3</v>
      </c>
      <c r="R83">
        <f>C83-$C$6</f>
        <v>-3.4699999999999953E-2</v>
      </c>
      <c r="S83">
        <f>D83-$D$6</f>
        <v>0.11039999999999994</v>
      </c>
      <c r="T83">
        <f>E83-$E$6</f>
        <v>0.13009999999999999</v>
      </c>
      <c r="U83">
        <f>F83-$F$6</f>
        <v>-1.8699999999999994E-2</v>
      </c>
      <c r="V83">
        <f>G83-$G$6</f>
        <v>9.6999999999999864E-3</v>
      </c>
      <c r="W83">
        <f>H83-$H$6</f>
        <v>-2.5299999999999989E-2</v>
      </c>
      <c r="X83">
        <f>I83-$I$6</f>
        <v>0.14370000000000005</v>
      </c>
      <c r="Y83">
        <f>J83-$J$6</f>
        <v>8.8700000000000057E-2</v>
      </c>
      <c r="Z83">
        <f>K83-$K$6</f>
        <v>1.0199999999999987E-2</v>
      </c>
      <c r="AA83">
        <f>L83-$L$6</f>
        <v>7.779999999999998E-2</v>
      </c>
      <c r="AB83">
        <f>M83-$M$6</f>
        <v>2.3900000000000032E-2</v>
      </c>
      <c r="AC83">
        <f>N83-$N$6</f>
        <v>-9.820000000000001E-2</v>
      </c>
      <c r="AF83" t="s">
        <v>3</v>
      </c>
      <c r="AG83" s="3">
        <f t="shared" si="46"/>
        <v>3.1000000000000472E-3</v>
      </c>
      <c r="AH83" s="3">
        <f t="shared" si="43"/>
        <v>0.14819999999999994</v>
      </c>
      <c r="AI83" s="3">
        <f t="shared" si="43"/>
        <v>0.16789999999999999</v>
      </c>
      <c r="AJ83" s="3">
        <f t="shared" si="43"/>
        <v>1.9100000000000006E-2</v>
      </c>
      <c r="AK83" s="3" t="str">
        <f t="shared" si="47"/>
        <v>0</v>
      </c>
      <c r="AL83" s="3" t="str">
        <f t="shared" si="44"/>
        <v>0</v>
      </c>
      <c r="AM83" s="3">
        <f t="shared" si="44"/>
        <v>1.9799999999999984E-2</v>
      </c>
      <c r="AN83" s="3" t="str">
        <f t="shared" si="44"/>
        <v>0</v>
      </c>
      <c r="AO83" s="3" t="str">
        <f t="shared" si="48"/>
        <v>0</v>
      </c>
      <c r="AP83" s="3">
        <f t="shared" si="45"/>
        <v>1.5199999999999991E-2</v>
      </c>
      <c r="AQ83" s="3" t="str">
        <f t="shared" si="45"/>
        <v>0</v>
      </c>
      <c r="AR83" s="3" t="str">
        <f t="shared" si="45"/>
        <v>0</v>
      </c>
    </row>
    <row r="84" spans="2:52" x14ac:dyDescent="0.3">
      <c r="B84" t="s">
        <v>4</v>
      </c>
      <c r="C84" s="15">
        <v>0.45739999999999997</v>
      </c>
      <c r="D84" s="15">
        <v>0.2979</v>
      </c>
      <c r="E84" s="15">
        <v>0.19950000000000001</v>
      </c>
      <c r="F84" s="15">
        <v>0.36449999999999999</v>
      </c>
      <c r="G84" s="15">
        <v>0.4914</v>
      </c>
      <c r="H84" s="15">
        <v>0.3543</v>
      </c>
      <c r="I84" s="15">
        <v>0.43049999999999999</v>
      </c>
      <c r="J84" s="15">
        <v>0.51200000000000001</v>
      </c>
      <c r="K84" s="15">
        <v>0.4395</v>
      </c>
      <c r="L84" s="15">
        <v>0.2429</v>
      </c>
      <c r="M84" s="15">
        <v>0.31690000000000002</v>
      </c>
      <c r="N84" s="15">
        <v>0.30649999999999999</v>
      </c>
      <c r="Q84" t="s">
        <v>4</v>
      </c>
      <c r="R84">
        <f>C84-$C$7</f>
        <v>5.9999999999999498E-3</v>
      </c>
      <c r="S84">
        <f>D84-$D$7</f>
        <v>-0.18990000000000001</v>
      </c>
      <c r="T84">
        <f>E84-$E$7</f>
        <v>-7.7000000000000013E-2</v>
      </c>
      <c r="U84">
        <f>F84-$F$7</f>
        <v>-6.9400000000000017E-2</v>
      </c>
      <c r="V84">
        <f>G84-$G$7</f>
        <v>-1.5099999999999947E-2</v>
      </c>
      <c r="W84">
        <f>H84-$H$7</f>
        <v>-8.72E-2</v>
      </c>
      <c r="X84">
        <f>I84-$I$7</f>
        <v>-1.9000000000000128E-3</v>
      </c>
      <c r="Y84">
        <f>J84-$J$7</f>
        <v>9.2799999999999994E-2</v>
      </c>
      <c r="Z84">
        <f>K84-$K$7</f>
        <v>4.300000000000026E-3</v>
      </c>
      <c r="AA84">
        <f>L84-$L$7</f>
        <v>-0.128</v>
      </c>
      <c r="AB84">
        <f>M84-$M$7</f>
        <v>1.0000000000000009E-2</v>
      </c>
      <c r="AC84">
        <f>N84-$N$7</f>
        <v>-1.0900000000000021E-2</v>
      </c>
      <c r="AF84" t="s">
        <v>4</v>
      </c>
      <c r="AG84" s="3">
        <f t="shared" si="46"/>
        <v>4.379999999999995E-2</v>
      </c>
      <c r="AH84" s="3" t="str">
        <f t="shared" si="43"/>
        <v>0</v>
      </c>
      <c r="AI84" s="3" t="str">
        <f t="shared" si="43"/>
        <v>0</v>
      </c>
      <c r="AJ84" s="3" t="str">
        <f t="shared" si="43"/>
        <v>0</v>
      </c>
      <c r="AK84" s="3" t="str">
        <f t="shared" si="47"/>
        <v>0</v>
      </c>
      <c r="AL84" s="3" t="str">
        <f t="shared" si="44"/>
        <v>0</v>
      </c>
      <c r="AM84" s="3" t="str">
        <f t="shared" si="44"/>
        <v>0</v>
      </c>
      <c r="AN84" s="3" t="str">
        <f t="shared" si="44"/>
        <v>0</v>
      </c>
      <c r="AO84" s="3" t="str">
        <f t="shared" si="48"/>
        <v>0</v>
      </c>
      <c r="AP84" s="3" t="str">
        <f t="shared" si="45"/>
        <v>0</v>
      </c>
      <c r="AQ84" s="3" t="str">
        <f t="shared" si="45"/>
        <v>0</v>
      </c>
      <c r="AR84" s="3" t="str">
        <f t="shared" si="45"/>
        <v>0</v>
      </c>
    </row>
    <row r="85" spans="2:52" x14ac:dyDescent="0.3">
      <c r="B85" t="s">
        <v>5</v>
      </c>
      <c r="C85" s="15">
        <v>0.47770000000000001</v>
      </c>
      <c r="D85" s="15">
        <v>0.49120000000000003</v>
      </c>
      <c r="E85" s="15">
        <v>0.58819999999999995</v>
      </c>
      <c r="F85" s="15">
        <v>0.42499999999999999</v>
      </c>
      <c r="G85" s="15">
        <v>0.42330000000000001</v>
      </c>
      <c r="H85" s="15">
        <v>0.51380000000000003</v>
      </c>
      <c r="I85" s="15">
        <v>0.46729999999999999</v>
      </c>
      <c r="J85" s="15">
        <v>0.39369999999999999</v>
      </c>
      <c r="K85" s="15">
        <v>0.44109999999999999</v>
      </c>
      <c r="L85" s="15">
        <v>0.41920000000000002</v>
      </c>
      <c r="M85" s="15">
        <v>0.40639999999999998</v>
      </c>
      <c r="N85" s="15">
        <v>0.26960000000000001</v>
      </c>
      <c r="Q85" t="s">
        <v>5</v>
      </c>
      <c r="R85">
        <f>C85-$C$8</f>
        <v>-1.6899999999999971E-2</v>
      </c>
      <c r="S85">
        <f>D85-$D$8</f>
        <v>3.73E-2</v>
      </c>
      <c r="T85">
        <f>E85-$E$8</f>
        <v>0.11369999999999997</v>
      </c>
      <c r="U85">
        <f>F85-$F$8</f>
        <v>7.5000000000000067E-3</v>
      </c>
      <c r="V85">
        <f>G85-$G$8</f>
        <v>5.0000000000000044E-3</v>
      </c>
      <c r="W85">
        <f>H85-$H$8</f>
        <v>8.0900000000000027E-2</v>
      </c>
      <c r="X85">
        <f>I85-$I$8</f>
        <v>-1.7500000000000016E-2</v>
      </c>
      <c r="Y85">
        <f>J85-$J$8</f>
        <v>-8.1600000000000006E-2</v>
      </c>
      <c r="Z85">
        <f>K85-$K$8</f>
        <v>2.2600000000000009E-2</v>
      </c>
      <c r="AA85">
        <f>L85-$L$8</f>
        <v>8.0400000000000027E-2</v>
      </c>
      <c r="AB85">
        <f>M85-$M$8</f>
        <v>2.7799999999999991E-2</v>
      </c>
      <c r="AC85">
        <f>N85-$N$8</f>
        <v>-8.9999999999999969E-2</v>
      </c>
      <c r="AF85" t="s">
        <v>5</v>
      </c>
      <c r="AG85" s="3">
        <f t="shared" si="46"/>
        <v>2.090000000000003E-2</v>
      </c>
      <c r="AH85" s="3">
        <f t="shared" si="43"/>
        <v>7.51E-2</v>
      </c>
      <c r="AI85" s="3">
        <f t="shared" si="43"/>
        <v>0.15149999999999997</v>
      </c>
      <c r="AJ85" s="3">
        <f t="shared" si="43"/>
        <v>4.5300000000000007E-2</v>
      </c>
      <c r="AK85" s="3" t="str">
        <f t="shared" si="47"/>
        <v>0</v>
      </c>
      <c r="AL85" s="3" t="str">
        <f t="shared" si="44"/>
        <v>0</v>
      </c>
      <c r="AM85" s="3" t="str">
        <f t="shared" si="44"/>
        <v>0</v>
      </c>
      <c r="AN85" s="3" t="str">
        <f t="shared" si="44"/>
        <v>0</v>
      </c>
      <c r="AO85" s="3" t="str">
        <f t="shared" si="48"/>
        <v>0</v>
      </c>
      <c r="AP85" s="3">
        <f t="shared" si="45"/>
        <v>1.7800000000000038E-2</v>
      </c>
      <c r="AQ85" s="3" t="str">
        <f t="shared" si="45"/>
        <v>0</v>
      </c>
      <c r="AR85" s="3" t="str">
        <f t="shared" si="45"/>
        <v>0</v>
      </c>
    </row>
    <row r="86" spans="2:52" x14ac:dyDescent="0.3">
      <c r="B86" t="s">
        <v>6</v>
      </c>
      <c r="C86" s="15">
        <v>0.55510000000000004</v>
      </c>
      <c r="D86" s="15">
        <v>0.2402</v>
      </c>
      <c r="E86" s="15">
        <v>0.39340000000000003</v>
      </c>
      <c r="F86" s="15">
        <v>0.13159999999999999</v>
      </c>
      <c r="G86" s="15">
        <v>0.4148</v>
      </c>
      <c r="H86" s="15">
        <v>0.40889999999999999</v>
      </c>
      <c r="I86" s="15">
        <v>0.42649999999999999</v>
      </c>
      <c r="J86" s="15">
        <v>0.4556</v>
      </c>
      <c r="K86" s="15">
        <v>0.42859999999999998</v>
      </c>
      <c r="L86" s="15">
        <v>0.35749999999999998</v>
      </c>
      <c r="M86" s="15">
        <v>0.33510000000000001</v>
      </c>
      <c r="N86" s="15">
        <v>0.44990000000000002</v>
      </c>
      <c r="Q86" t="s">
        <v>6</v>
      </c>
      <c r="R86">
        <f>C86-$C$9</f>
        <v>5.9500000000000053E-2</v>
      </c>
      <c r="S86">
        <f>D86-$D$9</f>
        <v>-0.44790000000000008</v>
      </c>
      <c r="T86">
        <f>E86-$E$9</f>
        <v>-1.6899999999999971E-2</v>
      </c>
      <c r="U86">
        <f>F86-$F$9</f>
        <v>-0.13600000000000001</v>
      </c>
      <c r="V86">
        <f>G86-$G$9</f>
        <v>9.299999999999975E-3</v>
      </c>
      <c r="W86">
        <f>H86-$H$9</f>
        <v>-1.4500000000000013E-2</v>
      </c>
      <c r="X86">
        <f>I86-$I$9</f>
        <v>-1.2900000000000023E-2</v>
      </c>
      <c r="Y86">
        <f>J86-$J$9</f>
        <v>7.6799999999999979E-2</v>
      </c>
      <c r="Z86">
        <f>K86-$K$9</f>
        <v>-1.0800000000000032E-2</v>
      </c>
      <c r="AA86">
        <f>L86-$L$9</f>
        <v>-1.5900000000000025E-2</v>
      </c>
      <c r="AB86">
        <f>M86-$M$9</f>
        <v>-3.4399999999999986E-2</v>
      </c>
      <c r="AC86">
        <f>N86-$N$9</f>
        <v>8.0900000000000027E-2</v>
      </c>
      <c r="AF86" t="s">
        <v>6</v>
      </c>
      <c r="AG86" s="3">
        <f t="shared" si="46"/>
        <v>9.7300000000000053E-2</v>
      </c>
      <c r="AH86" s="3" t="str">
        <f t="shared" si="43"/>
        <v>0</v>
      </c>
      <c r="AI86" s="3">
        <f t="shared" si="43"/>
        <v>2.090000000000003E-2</v>
      </c>
      <c r="AJ86" s="3" t="str">
        <f t="shared" si="43"/>
        <v>0</v>
      </c>
      <c r="AK86" s="3" t="str">
        <f t="shared" si="47"/>
        <v>0</v>
      </c>
      <c r="AL86" s="3" t="str">
        <f t="shared" si="44"/>
        <v>0</v>
      </c>
      <c r="AM86" s="3" t="str">
        <f t="shared" si="44"/>
        <v>0</v>
      </c>
      <c r="AN86" s="3" t="str">
        <f t="shared" si="44"/>
        <v>0</v>
      </c>
      <c r="AO86" s="3" t="str">
        <f t="shared" si="48"/>
        <v>0</v>
      </c>
      <c r="AP86" s="3" t="str">
        <f t="shared" si="45"/>
        <v>0</v>
      </c>
      <c r="AQ86" s="3" t="str">
        <f t="shared" si="45"/>
        <v>0</v>
      </c>
      <c r="AR86" s="3">
        <f t="shared" si="45"/>
        <v>1.8300000000000038E-2</v>
      </c>
    </row>
    <row r="87" spans="2:52" x14ac:dyDescent="0.3">
      <c r="B87" t="s">
        <v>7</v>
      </c>
      <c r="C87" s="15">
        <v>0.20039999999999999</v>
      </c>
      <c r="D87" s="15">
        <v>0.42770000000000002</v>
      </c>
      <c r="E87" s="15">
        <v>0.47410000000000002</v>
      </c>
      <c r="F87" s="15">
        <v>0.44900000000000001</v>
      </c>
      <c r="G87" s="15">
        <v>0.3397</v>
      </c>
      <c r="H87" s="15">
        <v>0.36399999999999999</v>
      </c>
      <c r="I87" s="15">
        <v>0.41399999999999998</v>
      </c>
      <c r="J87" s="15">
        <v>0.43780000000000002</v>
      </c>
      <c r="K87" s="15">
        <v>0.37780000000000002</v>
      </c>
      <c r="L87" s="15">
        <v>0.3518</v>
      </c>
      <c r="M87" s="15">
        <v>0.3301</v>
      </c>
      <c r="N87" s="15">
        <v>0.32550000000000001</v>
      </c>
      <c r="Q87" t="s">
        <v>7</v>
      </c>
      <c r="R87">
        <f>C87-$C$10</f>
        <v>-5.3900000000000031E-2</v>
      </c>
      <c r="S87">
        <f>D87-$D$10</f>
        <v>1.3700000000000045E-2</v>
      </c>
      <c r="T87">
        <f>E87-$E$10</f>
        <v>-4.2999999999999705E-3</v>
      </c>
      <c r="U87">
        <f>F87-$F$10</f>
        <v>1.4100000000000001E-2</v>
      </c>
      <c r="V87">
        <f>G87-$G$10</f>
        <v>-6.5099999999999991E-2</v>
      </c>
      <c r="W87">
        <f>H87-$H$10</f>
        <v>2.2999999999999687E-3</v>
      </c>
      <c r="X87">
        <f>I87-$I$10</f>
        <v>-3.1299999999999994E-2</v>
      </c>
      <c r="Y87">
        <f>J87-$J$10</f>
        <v>-1.3299999999999979E-2</v>
      </c>
      <c r="Z87">
        <f>K87-$K$10</f>
        <v>3.6900000000000044E-2</v>
      </c>
      <c r="AA87">
        <f>L87-$L$10</f>
        <v>7.5999999999999956E-3</v>
      </c>
      <c r="AB87">
        <f>M87-$M$10</f>
        <v>-9.5999999999999974E-3</v>
      </c>
      <c r="AC87">
        <f>N87-$N$10</f>
        <v>1.9500000000000017E-2</v>
      </c>
      <c r="AF87" t="s">
        <v>7</v>
      </c>
      <c r="AG87" s="3" t="str">
        <f t="shared" si="46"/>
        <v>0</v>
      </c>
      <c r="AH87" s="3">
        <f t="shared" si="43"/>
        <v>5.1500000000000046E-2</v>
      </c>
      <c r="AI87" s="3">
        <f t="shared" si="43"/>
        <v>3.350000000000003E-2</v>
      </c>
      <c r="AJ87" s="3">
        <f t="shared" si="43"/>
        <v>5.1900000000000002E-2</v>
      </c>
      <c r="AK87" s="3" t="str">
        <f t="shared" si="47"/>
        <v>0</v>
      </c>
      <c r="AL87" s="3" t="str">
        <f t="shared" si="44"/>
        <v>0</v>
      </c>
      <c r="AM87" s="3" t="str">
        <f t="shared" si="44"/>
        <v>0</v>
      </c>
      <c r="AN87" s="3" t="str">
        <f t="shared" si="44"/>
        <v>0</v>
      </c>
      <c r="AO87" s="3" t="str">
        <f t="shared" si="48"/>
        <v>0</v>
      </c>
      <c r="AP87" s="3" t="str">
        <f t="shared" si="45"/>
        <v>0</v>
      </c>
      <c r="AQ87" s="3" t="str">
        <f t="shared" si="45"/>
        <v>0</v>
      </c>
      <c r="AR87" s="3" t="str">
        <f t="shared" si="45"/>
        <v>0</v>
      </c>
    </row>
    <row r="88" spans="2:52" x14ac:dyDescent="0.3">
      <c r="B88" t="s">
        <v>8</v>
      </c>
      <c r="C88" s="15">
        <v>0.34289999999999998</v>
      </c>
      <c r="D88" s="15">
        <v>0.36120000000000002</v>
      </c>
      <c r="E88" s="15">
        <v>0.51649999999999996</v>
      </c>
      <c r="F88" s="15">
        <v>0.45650000000000002</v>
      </c>
      <c r="G88" s="15">
        <v>0.36880000000000002</v>
      </c>
      <c r="H88" s="15">
        <v>0.42830000000000001</v>
      </c>
      <c r="I88" s="15">
        <v>0.40289999999999998</v>
      </c>
      <c r="J88" s="15">
        <v>0.32479999999999998</v>
      </c>
      <c r="K88" s="15">
        <v>0.41720000000000002</v>
      </c>
      <c r="L88" s="15">
        <v>0.432</v>
      </c>
      <c r="M88" s="15">
        <v>0.44600000000000001</v>
      </c>
      <c r="N88" s="15">
        <v>0.32579999999999998</v>
      </c>
      <c r="Q88" t="s">
        <v>8</v>
      </c>
      <c r="R88">
        <f>C88-$C$11</f>
        <v>-7.400000000000001E-2</v>
      </c>
      <c r="S88">
        <f>D88-$D$11</f>
        <v>-0.1225</v>
      </c>
      <c r="T88">
        <f>E88-$E$11</f>
        <v>8.4399999999999975E-2</v>
      </c>
      <c r="U88">
        <f>F88-$F$11</f>
        <v>4.1300000000000003E-2</v>
      </c>
      <c r="V88">
        <f>G88-$G$11</f>
        <v>-4.599999999999993E-3</v>
      </c>
      <c r="W88">
        <f>H88-$H$11</f>
        <v>1.1400000000000021E-2</v>
      </c>
      <c r="X88">
        <f>I88-$I$11</f>
        <v>5.0999999999999934E-3</v>
      </c>
      <c r="Y88">
        <f>J88-$J$11</f>
        <v>-2.8200000000000003E-2</v>
      </c>
      <c r="Z88">
        <f>K88-$K$11</f>
        <v>7.7500000000000013E-2</v>
      </c>
      <c r="AA88">
        <f>L88-$L$11</f>
        <v>0.10370000000000001</v>
      </c>
      <c r="AB88">
        <f>M88-$M$11</f>
        <v>0.12040000000000001</v>
      </c>
      <c r="AC88">
        <f>N88-$N$11</f>
        <v>8.3999999999999631E-3</v>
      </c>
      <c r="AF88" t="s">
        <v>8</v>
      </c>
      <c r="AG88" s="3" t="str">
        <f t="shared" si="46"/>
        <v>0</v>
      </c>
      <c r="AH88" s="3" t="str">
        <f t="shared" si="43"/>
        <v>0</v>
      </c>
      <c r="AI88" s="3">
        <f t="shared" si="43"/>
        <v>0.12219999999999998</v>
      </c>
      <c r="AJ88" s="3">
        <f t="shared" si="43"/>
        <v>7.9100000000000004E-2</v>
      </c>
      <c r="AK88" s="3" t="str">
        <f t="shared" si="47"/>
        <v>0</v>
      </c>
      <c r="AL88" s="3" t="str">
        <f t="shared" si="44"/>
        <v>0</v>
      </c>
      <c r="AM88" s="3" t="str">
        <f t="shared" si="44"/>
        <v>0</v>
      </c>
      <c r="AN88" s="3" t="str">
        <f t="shared" si="44"/>
        <v>0</v>
      </c>
      <c r="AO88" s="3">
        <f t="shared" si="48"/>
        <v>1.4900000000000024E-2</v>
      </c>
      <c r="AP88" s="3">
        <f t="shared" si="45"/>
        <v>4.1100000000000025E-2</v>
      </c>
      <c r="AQ88" s="3">
        <f t="shared" si="45"/>
        <v>5.7800000000000018E-2</v>
      </c>
      <c r="AR88" s="3" t="str">
        <f t="shared" si="45"/>
        <v>0</v>
      </c>
    </row>
    <row r="89" spans="2:52" ht="15" thickBot="1" x14ac:dyDescent="0.35"/>
    <row r="90" spans="2:52" x14ac:dyDescent="0.3">
      <c r="B90">
        <v>192</v>
      </c>
      <c r="Q90">
        <v>192</v>
      </c>
      <c r="AF90">
        <v>192</v>
      </c>
      <c r="AV90" t="s">
        <v>10</v>
      </c>
      <c r="AW90" t="s">
        <v>11</v>
      </c>
      <c r="AX90" t="s">
        <v>12</v>
      </c>
      <c r="AY90" s="4" t="s">
        <v>13</v>
      </c>
      <c r="AZ90" s="5" t="s">
        <v>14</v>
      </c>
    </row>
    <row r="91" spans="2:52" ht="15" thickBot="1" x14ac:dyDescent="0.35">
      <c r="B91" t="s">
        <v>0</v>
      </c>
      <c r="C91">
        <v>1</v>
      </c>
      <c r="D91">
        <v>2</v>
      </c>
      <c r="E91">
        <v>3</v>
      </c>
      <c r="F91">
        <v>4</v>
      </c>
      <c r="G91">
        <v>5</v>
      </c>
      <c r="H91">
        <v>6</v>
      </c>
      <c r="I91">
        <v>7</v>
      </c>
      <c r="J91">
        <v>8</v>
      </c>
      <c r="K91">
        <v>9</v>
      </c>
      <c r="L91">
        <v>10</v>
      </c>
      <c r="M91">
        <v>11</v>
      </c>
      <c r="N91">
        <v>12</v>
      </c>
      <c r="Q91" t="s">
        <v>0</v>
      </c>
      <c r="R91">
        <v>1</v>
      </c>
      <c r="S91">
        <v>2</v>
      </c>
      <c r="T91">
        <v>3</v>
      </c>
      <c r="U91">
        <v>4</v>
      </c>
      <c r="V91">
        <v>5</v>
      </c>
      <c r="W91">
        <v>6</v>
      </c>
      <c r="X91">
        <v>7</v>
      </c>
      <c r="Y91">
        <v>8</v>
      </c>
      <c r="Z91">
        <v>9</v>
      </c>
      <c r="AA91">
        <v>10</v>
      </c>
      <c r="AB91">
        <v>11</v>
      </c>
      <c r="AC91">
        <v>12</v>
      </c>
      <c r="AF91" t="s">
        <v>0</v>
      </c>
      <c r="AG91">
        <v>1</v>
      </c>
      <c r="AH91">
        <v>2</v>
      </c>
      <c r="AI91">
        <v>3</v>
      </c>
      <c r="AJ91">
        <v>4</v>
      </c>
      <c r="AK91">
        <v>5</v>
      </c>
      <c r="AL91">
        <v>6</v>
      </c>
      <c r="AM91">
        <v>7</v>
      </c>
      <c r="AN91">
        <v>8</v>
      </c>
      <c r="AO91">
        <v>9</v>
      </c>
      <c r="AP91">
        <v>10</v>
      </c>
      <c r="AQ91">
        <v>11</v>
      </c>
      <c r="AR91">
        <v>12</v>
      </c>
      <c r="AV91">
        <f>SUM(AG92:AJ99)/31</f>
        <v>3.0338709677419355E-2</v>
      </c>
      <c r="AW91">
        <f>SUM(AK92:AN99)/31</f>
        <v>2.642258064516128E-2</v>
      </c>
      <c r="AX91">
        <f>SUM(AO92:AR99)/31</f>
        <v>2.4935483870967699E-3</v>
      </c>
      <c r="AY91" s="6">
        <f>AVERAGE(AV91:AX91)</f>
        <v>1.9751612903225801E-2</v>
      </c>
      <c r="AZ91" s="7">
        <f>STDEV(AV91:AX91)</f>
        <v>1.5073639566523991E-2</v>
      </c>
    </row>
    <row r="92" spans="2:52" x14ac:dyDescent="0.3">
      <c r="B92" t="s">
        <v>1</v>
      </c>
      <c r="Q92" t="s">
        <v>1</v>
      </c>
      <c r="R92">
        <f>C92-$C$4</f>
        <v>-0.4078</v>
      </c>
      <c r="S92">
        <f>D92-$D$4</f>
        <v>-0.44900000000000001</v>
      </c>
      <c r="T92">
        <f>E92-$E$4</f>
        <v>-0.42180000000000001</v>
      </c>
      <c r="U92">
        <f>F92-$F$4</f>
        <v>-0.41210000000000002</v>
      </c>
      <c r="V92">
        <f>G92-$G$4</f>
        <v>-0.43209999999999998</v>
      </c>
      <c r="W92">
        <f>H92-$H$4</f>
        <v>-0.41389999999999999</v>
      </c>
      <c r="X92">
        <f>I92-$I$4</f>
        <v>-0.39129999999999998</v>
      </c>
      <c r="Y92">
        <f>J92-$J$4</f>
        <v>-0.34200000000000003</v>
      </c>
      <c r="Z92">
        <f>K92-$K$4</f>
        <v>-0.32219999999999999</v>
      </c>
      <c r="AA92">
        <f>L92-$L$4</f>
        <v>-0.37419999999999998</v>
      </c>
      <c r="AB92">
        <f>M92-$M$4</f>
        <v>-0.30420000000000003</v>
      </c>
      <c r="AC92">
        <f>N92-$N$4</f>
        <v>-0.30399999999999999</v>
      </c>
      <c r="AF92" t="s">
        <v>1</v>
      </c>
      <c r="AG92">
        <f>IF(R92-$R$92&lt;0,"0",R92-$R$92)</f>
        <v>0</v>
      </c>
      <c r="AH92" t="str">
        <f t="shared" ref="AH92:AJ99" si="49">IF(S92-$R$92&lt;0,"0",S92-$R$92)</f>
        <v>0</v>
      </c>
      <c r="AI92" t="str">
        <f t="shared" si="49"/>
        <v>0</v>
      </c>
      <c r="AJ92" t="str">
        <f t="shared" si="49"/>
        <v>0</v>
      </c>
      <c r="AK92">
        <f>IF(V92-$V$92&lt;0,"0",V92-$V$92)</f>
        <v>0</v>
      </c>
      <c r="AL92">
        <f t="shared" ref="AL92:AN99" si="50">IF(W92-$V$92&lt;0,"0",W92-$V$92)</f>
        <v>1.8199999999999994E-2</v>
      </c>
      <c r="AM92">
        <f t="shared" si="50"/>
        <v>4.0800000000000003E-2</v>
      </c>
      <c r="AN92">
        <f t="shared" si="50"/>
        <v>9.0099999999999958E-2</v>
      </c>
      <c r="AO92">
        <f>IF(Z92-$Z$92&lt;0,"0",Z92-$Z$92)</f>
        <v>0</v>
      </c>
      <c r="AP92" t="str">
        <f t="shared" ref="AP92:AR99" si="51">IF(AA92-$Z$92&lt;0,"0",AA92-$Z$92)</f>
        <v>0</v>
      </c>
      <c r="AQ92">
        <f t="shared" si="51"/>
        <v>1.799999999999996E-2</v>
      </c>
      <c r="AR92">
        <f t="shared" si="51"/>
        <v>1.8199999999999994E-2</v>
      </c>
    </row>
    <row r="93" spans="2:52" x14ac:dyDescent="0.3">
      <c r="B93" t="s">
        <v>2</v>
      </c>
      <c r="Q93" t="s">
        <v>2</v>
      </c>
      <c r="R93">
        <f>C93-$C$5</f>
        <v>-0.22839999999999999</v>
      </c>
      <c r="S93">
        <f>D93-$D$5</f>
        <v>-0.19020000000000001</v>
      </c>
      <c r="T93">
        <f>E93-$E$5</f>
        <v>-0.45290000000000002</v>
      </c>
      <c r="U93">
        <f>F93-$F$5</f>
        <v>-0.40079999999999999</v>
      </c>
      <c r="V93">
        <f>G93-$G$5</f>
        <v>-0.36299999999999999</v>
      </c>
      <c r="W93">
        <f>H93-$H$5</f>
        <v>-0.26190000000000002</v>
      </c>
      <c r="X93">
        <f>I93-$I$5</f>
        <v>-0.4153</v>
      </c>
      <c r="Y93">
        <f>J93-$J$5</f>
        <v>-0.43159999999999998</v>
      </c>
      <c r="Z93">
        <f>K93-$K$5</f>
        <v>-0.35759999999999997</v>
      </c>
      <c r="AA93">
        <f>L93-$L$5</f>
        <v>-0.51790000000000003</v>
      </c>
      <c r="AB93">
        <f>M93-$M$5</f>
        <v>-0.34939999999999999</v>
      </c>
      <c r="AC93">
        <f>N93-$N$5</f>
        <v>-0.35189999999999999</v>
      </c>
      <c r="AF93" t="s">
        <v>2</v>
      </c>
      <c r="AG93">
        <f t="shared" ref="AG93:AG99" si="52">IF(R93-$R$92&lt;0,"0",R93-$R$92)</f>
        <v>0.1794</v>
      </c>
      <c r="AH93">
        <f t="shared" si="49"/>
        <v>0.21759999999999999</v>
      </c>
      <c r="AI93" t="str">
        <f t="shared" si="49"/>
        <v>0</v>
      </c>
      <c r="AJ93">
        <f t="shared" si="49"/>
        <v>7.0000000000000062E-3</v>
      </c>
      <c r="AK93">
        <f t="shared" ref="AK93:AK99" si="53">IF(V93-$V$92&lt;0,"0",V93-$V$92)</f>
        <v>6.9099999999999995E-2</v>
      </c>
      <c r="AL93">
        <f t="shared" si="50"/>
        <v>0.17019999999999996</v>
      </c>
      <c r="AM93">
        <f t="shared" si="50"/>
        <v>1.6799999999999982E-2</v>
      </c>
      <c r="AN93">
        <f t="shared" si="50"/>
        <v>5.0000000000000044E-4</v>
      </c>
      <c r="AO93" t="str">
        <f t="shared" ref="AO93:AO99" si="54">IF(Z93-$Z$92&lt;0,"0",Z93-$Z$92)</f>
        <v>0</v>
      </c>
      <c r="AP93" t="str">
        <f t="shared" si="51"/>
        <v>0</v>
      </c>
      <c r="AQ93" t="str">
        <f t="shared" si="51"/>
        <v>0</v>
      </c>
      <c r="AR93" t="str">
        <f t="shared" si="51"/>
        <v>0</v>
      </c>
    </row>
    <row r="94" spans="2:52" x14ac:dyDescent="0.3">
      <c r="B94" t="s">
        <v>3</v>
      </c>
      <c r="Q94" t="s">
        <v>3</v>
      </c>
      <c r="R94">
        <f>C94-$C$6</f>
        <v>-0.50349999999999995</v>
      </c>
      <c r="S94">
        <f>D94-$D$6</f>
        <v>-0.50360000000000005</v>
      </c>
      <c r="T94">
        <f>E94-$E$6</f>
        <v>-0.29630000000000001</v>
      </c>
      <c r="U94">
        <f>F94-$F$6</f>
        <v>-0.47449999999999998</v>
      </c>
      <c r="V94">
        <f>G94-$G$6</f>
        <v>-0.44669999999999999</v>
      </c>
      <c r="W94">
        <f>H94-$H$6</f>
        <v>-0.41899999999999998</v>
      </c>
      <c r="X94">
        <f>I94-$I$6</f>
        <v>-0.44269999999999998</v>
      </c>
      <c r="Y94">
        <f>J94-$J$6</f>
        <v>-0.49759999999999999</v>
      </c>
      <c r="Z94">
        <f>K94-$K$6</f>
        <v>-0.4199</v>
      </c>
      <c r="AA94">
        <f>L94-$L$6</f>
        <v>-0.3755</v>
      </c>
      <c r="AB94">
        <f>M94-$M$6</f>
        <v>-0.36099999999999999</v>
      </c>
      <c r="AC94">
        <f>N94-$N$6</f>
        <v>-0.3659</v>
      </c>
      <c r="AF94" t="s">
        <v>3</v>
      </c>
      <c r="AG94" t="str">
        <f t="shared" si="52"/>
        <v>0</v>
      </c>
      <c r="AH94" t="str">
        <f t="shared" si="49"/>
        <v>0</v>
      </c>
      <c r="AI94">
        <f t="shared" si="49"/>
        <v>0.11149999999999999</v>
      </c>
      <c r="AJ94" t="str">
        <f t="shared" si="49"/>
        <v>0</v>
      </c>
      <c r="AK94" t="str">
        <f t="shared" si="53"/>
        <v>0</v>
      </c>
      <c r="AL94">
        <f t="shared" si="50"/>
        <v>1.3100000000000001E-2</v>
      </c>
      <c r="AM94" t="str">
        <f t="shared" si="50"/>
        <v>0</v>
      </c>
      <c r="AN94" t="str">
        <f t="shared" si="50"/>
        <v>0</v>
      </c>
      <c r="AO94" t="str">
        <f t="shared" si="54"/>
        <v>0</v>
      </c>
      <c r="AP94" t="str">
        <f t="shared" si="51"/>
        <v>0</v>
      </c>
      <c r="AQ94" t="str">
        <f t="shared" si="51"/>
        <v>0</v>
      </c>
      <c r="AR94" t="str">
        <f t="shared" si="51"/>
        <v>0</v>
      </c>
    </row>
    <row r="95" spans="2:52" x14ac:dyDescent="0.3">
      <c r="B95" t="s">
        <v>4</v>
      </c>
      <c r="Q95" t="s">
        <v>4</v>
      </c>
      <c r="R95">
        <f>C95-$C$7</f>
        <v>-0.45140000000000002</v>
      </c>
      <c r="S95">
        <f>D95-$D$7</f>
        <v>-0.48780000000000001</v>
      </c>
      <c r="T95">
        <f>E95-$E$7</f>
        <v>-0.27650000000000002</v>
      </c>
      <c r="U95">
        <f>F95-$F$7</f>
        <v>-0.43390000000000001</v>
      </c>
      <c r="V95">
        <f>G95-$G$7</f>
        <v>-0.50649999999999995</v>
      </c>
      <c r="W95">
        <f>H95-$H$7</f>
        <v>-0.4415</v>
      </c>
      <c r="X95">
        <f>I95-$I$7</f>
        <v>-0.43240000000000001</v>
      </c>
      <c r="Y95">
        <f>J95-$J$7</f>
        <v>-0.41920000000000002</v>
      </c>
      <c r="Z95">
        <f>K95-$K$7</f>
        <v>-0.43519999999999998</v>
      </c>
      <c r="AA95">
        <f>L95-$L$7</f>
        <v>-0.37090000000000001</v>
      </c>
      <c r="AB95">
        <f>M95-$M$7</f>
        <v>-0.30690000000000001</v>
      </c>
      <c r="AC95">
        <f>N95-$N$7</f>
        <v>-0.31740000000000002</v>
      </c>
      <c r="AF95" t="s">
        <v>4</v>
      </c>
      <c r="AG95" t="str">
        <f t="shared" si="52"/>
        <v>0</v>
      </c>
      <c r="AH95" t="str">
        <f t="shared" si="49"/>
        <v>0</v>
      </c>
      <c r="AI95">
        <f t="shared" si="49"/>
        <v>0.13129999999999997</v>
      </c>
      <c r="AJ95" t="str">
        <f t="shared" si="49"/>
        <v>0</v>
      </c>
      <c r="AK95" t="str">
        <f t="shared" si="53"/>
        <v>0</v>
      </c>
      <c r="AL95" t="str">
        <f t="shared" si="50"/>
        <v>0</v>
      </c>
      <c r="AM95" t="str">
        <f t="shared" si="50"/>
        <v>0</v>
      </c>
      <c r="AN95">
        <f t="shared" si="50"/>
        <v>1.2899999999999967E-2</v>
      </c>
      <c r="AO95" t="str">
        <f t="shared" si="54"/>
        <v>0</v>
      </c>
      <c r="AP95" t="str">
        <f t="shared" si="51"/>
        <v>0</v>
      </c>
      <c r="AQ95">
        <f t="shared" si="51"/>
        <v>1.529999999999998E-2</v>
      </c>
      <c r="AR95">
        <f t="shared" si="51"/>
        <v>4.799999999999971E-3</v>
      </c>
    </row>
    <row r="96" spans="2:52" x14ac:dyDescent="0.3">
      <c r="B96" t="s">
        <v>5</v>
      </c>
      <c r="Q96" t="s">
        <v>5</v>
      </c>
      <c r="R96">
        <f>C96-$C$8</f>
        <v>-0.49459999999999998</v>
      </c>
      <c r="S96">
        <f>D96-$D$8</f>
        <v>-0.45390000000000003</v>
      </c>
      <c r="T96">
        <f>E96-$E$8</f>
        <v>-0.47449999999999998</v>
      </c>
      <c r="U96">
        <f>F96-$F$8</f>
        <v>-0.41749999999999998</v>
      </c>
      <c r="V96">
        <f>G96-$G$8</f>
        <v>-0.41830000000000001</v>
      </c>
      <c r="W96">
        <f>H96-$H$8</f>
        <v>-0.43290000000000001</v>
      </c>
      <c r="X96">
        <f>I96-$I$8</f>
        <v>-0.48480000000000001</v>
      </c>
      <c r="Y96">
        <f>J96-$J$8</f>
        <v>-0.4753</v>
      </c>
      <c r="Z96">
        <f>K96-$K$8</f>
        <v>-0.41849999999999998</v>
      </c>
      <c r="AA96">
        <f>L96-$L$8</f>
        <v>-0.33879999999999999</v>
      </c>
      <c r="AB96">
        <f>M96-$M$8</f>
        <v>-0.37859999999999999</v>
      </c>
      <c r="AC96">
        <f>N96-$N$8</f>
        <v>-0.35959999999999998</v>
      </c>
      <c r="AF96" t="s">
        <v>5</v>
      </c>
      <c r="AG96" t="str">
        <f t="shared" si="52"/>
        <v>0</v>
      </c>
      <c r="AH96" t="str">
        <f t="shared" si="49"/>
        <v>0</v>
      </c>
      <c r="AI96" t="str">
        <f t="shared" si="49"/>
        <v>0</v>
      </c>
      <c r="AJ96" t="str">
        <f t="shared" si="49"/>
        <v>0</v>
      </c>
      <c r="AK96">
        <f t="shared" si="53"/>
        <v>1.3799999999999979E-2</v>
      </c>
      <c r="AL96" t="str">
        <f t="shared" si="50"/>
        <v>0</v>
      </c>
      <c r="AM96" t="str">
        <f t="shared" si="50"/>
        <v>0</v>
      </c>
      <c r="AN96" t="str">
        <f t="shared" si="50"/>
        <v>0</v>
      </c>
      <c r="AO96" t="str">
        <f t="shared" si="54"/>
        <v>0</v>
      </c>
      <c r="AP96" t="str">
        <f t="shared" si="51"/>
        <v>0</v>
      </c>
      <c r="AQ96" t="str">
        <f t="shared" si="51"/>
        <v>0</v>
      </c>
      <c r="AR96" t="str">
        <f t="shared" si="51"/>
        <v>0</v>
      </c>
    </row>
    <row r="97" spans="2:52" x14ac:dyDescent="0.3">
      <c r="B97" t="s">
        <v>6</v>
      </c>
      <c r="Q97" t="s">
        <v>6</v>
      </c>
      <c r="R97">
        <f>C97-$C$9</f>
        <v>-0.49559999999999998</v>
      </c>
      <c r="S97">
        <f>D97-$D$9</f>
        <v>-0.68810000000000004</v>
      </c>
      <c r="T97">
        <f>E97-$E$9</f>
        <v>-0.4103</v>
      </c>
      <c r="U97">
        <f>F97-$F$9</f>
        <v>-0.2676</v>
      </c>
      <c r="V97">
        <f>G97-$G$9</f>
        <v>-0.40550000000000003</v>
      </c>
      <c r="W97">
        <f>H97-$H$9</f>
        <v>-0.4234</v>
      </c>
      <c r="X97">
        <f>I97-$I$9</f>
        <v>-0.43940000000000001</v>
      </c>
      <c r="Y97">
        <f>J97-$J$9</f>
        <v>-0.37880000000000003</v>
      </c>
      <c r="Z97">
        <f>K97-$K$9</f>
        <v>-0.43940000000000001</v>
      </c>
      <c r="AA97">
        <f>L97-$L$9</f>
        <v>-0.37340000000000001</v>
      </c>
      <c r="AB97">
        <f>M97-$M$9</f>
        <v>-0.3695</v>
      </c>
      <c r="AC97">
        <f>N97-$N$9</f>
        <v>-0.36899999999999999</v>
      </c>
      <c r="AF97" t="s">
        <v>6</v>
      </c>
      <c r="AG97" t="str">
        <f t="shared" si="52"/>
        <v>0</v>
      </c>
      <c r="AH97" t="str">
        <f t="shared" si="49"/>
        <v>0</v>
      </c>
      <c r="AI97" t="str">
        <f t="shared" si="49"/>
        <v>0</v>
      </c>
      <c r="AJ97">
        <f t="shared" si="49"/>
        <v>0.14019999999999999</v>
      </c>
      <c r="AK97">
        <f t="shared" si="53"/>
        <v>2.6599999999999957E-2</v>
      </c>
      <c r="AL97">
        <f t="shared" si="50"/>
        <v>8.6999999999999855E-3</v>
      </c>
      <c r="AM97" t="str">
        <f t="shared" si="50"/>
        <v>0</v>
      </c>
      <c r="AN97">
        <f t="shared" si="50"/>
        <v>5.3299999999999959E-2</v>
      </c>
      <c r="AO97" t="str">
        <f t="shared" si="54"/>
        <v>0</v>
      </c>
      <c r="AP97" t="str">
        <f t="shared" si="51"/>
        <v>0</v>
      </c>
      <c r="AQ97" t="str">
        <f t="shared" si="51"/>
        <v>0</v>
      </c>
      <c r="AR97" t="str">
        <f t="shared" si="51"/>
        <v>0</v>
      </c>
    </row>
    <row r="98" spans="2:52" x14ac:dyDescent="0.3">
      <c r="B98" t="s">
        <v>7</v>
      </c>
      <c r="Q98" t="s">
        <v>7</v>
      </c>
      <c r="R98">
        <f>C98-$C$10</f>
        <v>-0.25430000000000003</v>
      </c>
      <c r="S98">
        <f>D98-$D$10</f>
        <v>-0.41399999999999998</v>
      </c>
      <c r="T98">
        <f>E98-$E$10</f>
        <v>-0.47839999999999999</v>
      </c>
      <c r="U98">
        <f>F98-$F$10</f>
        <v>-0.43490000000000001</v>
      </c>
      <c r="V98">
        <f>G98-$G$10</f>
        <v>-0.40479999999999999</v>
      </c>
      <c r="W98">
        <f>H98-$H$10</f>
        <v>-0.36170000000000002</v>
      </c>
      <c r="X98">
        <f>I98-$I$10</f>
        <v>-0.44529999999999997</v>
      </c>
      <c r="Y98">
        <f>J98-$J$10</f>
        <v>-0.4511</v>
      </c>
      <c r="Z98">
        <f>K98-$K$10</f>
        <v>-0.34089999999999998</v>
      </c>
      <c r="AA98">
        <f>L98-$L$10</f>
        <v>-0.34420000000000001</v>
      </c>
      <c r="AB98">
        <f>M98-$M$10</f>
        <v>-0.3397</v>
      </c>
      <c r="AC98">
        <f>N98-$N$10</f>
        <v>-0.30599999999999999</v>
      </c>
      <c r="AF98" t="s">
        <v>7</v>
      </c>
      <c r="AG98">
        <f t="shared" si="52"/>
        <v>0.15349999999999997</v>
      </c>
      <c r="AH98" t="str">
        <f t="shared" si="49"/>
        <v>0</v>
      </c>
      <c r="AI98" t="str">
        <f t="shared" si="49"/>
        <v>0</v>
      </c>
      <c r="AJ98" t="str">
        <f t="shared" si="49"/>
        <v>0</v>
      </c>
      <c r="AK98">
        <f t="shared" si="53"/>
        <v>2.7299999999999991E-2</v>
      </c>
      <c r="AL98">
        <f t="shared" si="50"/>
        <v>7.0399999999999963E-2</v>
      </c>
      <c r="AM98" t="str">
        <f t="shared" si="50"/>
        <v>0</v>
      </c>
      <c r="AN98" t="str">
        <f t="shared" si="50"/>
        <v>0</v>
      </c>
      <c r="AO98" t="str">
        <f t="shared" si="54"/>
        <v>0</v>
      </c>
      <c r="AP98" t="str">
        <f t="shared" si="51"/>
        <v>0</v>
      </c>
      <c r="AQ98" t="str">
        <f t="shared" si="51"/>
        <v>0</v>
      </c>
      <c r="AR98">
        <f t="shared" si="51"/>
        <v>1.6199999999999992E-2</v>
      </c>
    </row>
    <row r="99" spans="2:52" x14ac:dyDescent="0.3">
      <c r="B99" t="s">
        <v>8</v>
      </c>
      <c r="Q99" t="s">
        <v>8</v>
      </c>
      <c r="R99">
        <f>C99-$C$11</f>
        <v>-0.41689999999999999</v>
      </c>
      <c r="S99">
        <f>D99-$D$11</f>
        <v>-0.48370000000000002</v>
      </c>
      <c r="T99">
        <f>E99-$E$11</f>
        <v>-0.43209999999999998</v>
      </c>
      <c r="U99">
        <f>F99-$F$11</f>
        <v>-0.41520000000000001</v>
      </c>
      <c r="V99">
        <f>G99-$G$11</f>
        <v>-0.37340000000000001</v>
      </c>
      <c r="W99">
        <f>H99-$H$11</f>
        <v>-0.41689999999999999</v>
      </c>
      <c r="X99">
        <f>I99-$I$11</f>
        <v>-0.39779999999999999</v>
      </c>
      <c r="Y99">
        <f>J99-$J$11</f>
        <v>-0.35299999999999998</v>
      </c>
      <c r="Z99">
        <f>K99-$K$11</f>
        <v>-0.3397</v>
      </c>
      <c r="AA99">
        <f>L99-$L$11</f>
        <v>-0.32829999999999998</v>
      </c>
      <c r="AB99">
        <f>M99-$M$11</f>
        <v>-0.3256</v>
      </c>
      <c r="AC99">
        <f>N99-$N$11</f>
        <v>-0.31740000000000002</v>
      </c>
      <c r="AF99" t="s">
        <v>8</v>
      </c>
      <c r="AG99" t="str">
        <f t="shared" si="52"/>
        <v>0</v>
      </c>
      <c r="AH99" t="str">
        <f t="shared" si="49"/>
        <v>0</v>
      </c>
      <c r="AI99" t="str">
        <f t="shared" si="49"/>
        <v>0</v>
      </c>
      <c r="AJ99" t="str">
        <f t="shared" si="49"/>
        <v>0</v>
      </c>
      <c r="AK99">
        <f t="shared" si="53"/>
        <v>5.8699999999999974E-2</v>
      </c>
      <c r="AL99">
        <f t="shared" si="50"/>
        <v>1.5199999999999991E-2</v>
      </c>
      <c r="AM99">
        <f t="shared" si="50"/>
        <v>3.4299999999999997E-2</v>
      </c>
      <c r="AN99">
        <f t="shared" si="50"/>
        <v>7.9100000000000004E-2</v>
      </c>
      <c r="AO99" t="str">
        <f t="shared" si="54"/>
        <v>0</v>
      </c>
      <c r="AP99" t="str">
        <f t="shared" si="51"/>
        <v>0</v>
      </c>
      <c r="AQ99" t="str">
        <f t="shared" si="51"/>
        <v>0</v>
      </c>
      <c r="AR99">
        <f t="shared" si="51"/>
        <v>4.799999999999971E-3</v>
      </c>
    </row>
    <row r="100" spans="2:52" ht="15" thickBot="1" x14ac:dyDescent="0.35">
      <c r="AV100" s="71"/>
      <c r="AW100" s="71"/>
      <c r="AX100" s="71"/>
      <c r="AY100" s="71"/>
      <c r="AZ100" s="71"/>
    </row>
    <row r="101" spans="2:52" x14ac:dyDescent="0.3">
      <c r="B101">
        <v>216</v>
      </c>
      <c r="Q101">
        <v>216</v>
      </c>
      <c r="AF101" s="68">
        <v>216</v>
      </c>
      <c r="AV101" s="71" t="s">
        <v>10</v>
      </c>
      <c r="AW101" s="71" t="s">
        <v>11</v>
      </c>
      <c r="AX101" s="71" t="s">
        <v>12</v>
      </c>
      <c r="AY101" s="75" t="s">
        <v>13</v>
      </c>
      <c r="AZ101" s="76" t="s">
        <v>14</v>
      </c>
    </row>
    <row r="102" spans="2:52" ht="15" thickBot="1" x14ac:dyDescent="0.35">
      <c r="B102" t="s">
        <v>0</v>
      </c>
      <c r="C102" s="1">
        <v>1</v>
      </c>
      <c r="D102" s="1">
        <v>2</v>
      </c>
      <c r="E102" s="1">
        <v>3</v>
      </c>
      <c r="F102" s="1">
        <v>4</v>
      </c>
      <c r="G102" s="1">
        <v>5</v>
      </c>
      <c r="H102" s="1">
        <v>6</v>
      </c>
      <c r="I102" s="1">
        <v>7</v>
      </c>
      <c r="J102" s="1">
        <v>8</v>
      </c>
      <c r="K102" s="1">
        <v>9</v>
      </c>
      <c r="L102" s="1">
        <v>10</v>
      </c>
      <c r="M102" s="1">
        <v>11</v>
      </c>
      <c r="N102" s="1">
        <v>12</v>
      </c>
      <c r="Q102" t="s">
        <v>0</v>
      </c>
      <c r="R102">
        <v>1</v>
      </c>
      <c r="S102">
        <v>2</v>
      </c>
      <c r="T102">
        <v>3</v>
      </c>
      <c r="U102">
        <v>4</v>
      </c>
      <c r="V102">
        <v>5</v>
      </c>
      <c r="W102">
        <v>6</v>
      </c>
      <c r="X102">
        <v>7</v>
      </c>
      <c r="Y102">
        <v>8</v>
      </c>
      <c r="Z102">
        <v>9</v>
      </c>
      <c r="AA102">
        <v>10</v>
      </c>
      <c r="AB102">
        <v>11</v>
      </c>
      <c r="AC102">
        <v>12</v>
      </c>
      <c r="AF102" t="s">
        <v>0</v>
      </c>
      <c r="AG102">
        <v>1</v>
      </c>
      <c r="AH102">
        <v>2</v>
      </c>
      <c r="AI102">
        <v>3</v>
      </c>
      <c r="AJ102">
        <v>4</v>
      </c>
      <c r="AK102">
        <v>5</v>
      </c>
      <c r="AL102">
        <v>6</v>
      </c>
      <c r="AM102">
        <v>7</v>
      </c>
      <c r="AN102">
        <v>8</v>
      </c>
      <c r="AO102">
        <v>9</v>
      </c>
      <c r="AP102">
        <v>10</v>
      </c>
      <c r="AQ102">
        <v>11</v>
      </c>
      <c r="AR102">
        <v>12</v>
      </c>
      <c r="AV102" s="71">
        <f>SUM(AG103:AJ110)/31</f>
        <v>3.0338709677419355E-2</v>
      </c>
      <c r="AW102" s="71">
        <f>SUM(AK103:AN110)/31</f>
        <v>1.4599999999999997E-2</v>
      </c>
      <c r="AX102" s="71">
        <f>SUM(AO103:AR110)/31</f>
        <v>2.4935483870967699E-3</v>
      </c>
      <c r="AY102" s="77">
        <f>AVERAGE(AV102:AX102)</f>
        <v>1.5810752688172041E-2</v>
      </c>
      <c r="AZ102" s="78">
        <f>STDEV(AV102:AX102)</f>
        <v>1.3962008930485492E-2</v>
      </c>
    </row>
    <row r="103" spans="2:52" x14ac:dyDescent="0.3">
      <c r="B103" t="s">
        <v>1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Q103" t="s">
        <v>1</v>
      </c>
      <c r="R103">
        <f>C103-$C$4</f>
        <v>-0.4078</v>
      </c>
      <c r="S103">
        <f>D103-$D$4</f>
        <v>-0.44900000000000001</v>
      </c>
      <c r="T103">
        <f>E103-$E$4</f>
        <v>-0.42180000000000001</v>
      </c>
      <c r="U103">
        <f>F103-$F$4</f>
        <v>-0.41210000000000002</v>
      </c>
      <c r="V103">
        <f>G103-$G$4</f>
        <v>-0.43209999999999998</v>
      </c>
      <c r="W103">
        <f>H103-$H$4</f>
        <v>-0.41389999999999999</v>
      </c>
      <c r="X103">
        <f>I103-$I$4</f>
        <v>-0.39129999999999998</v>
      </c>
      <c r="Y103">
        <f>J103-$J$4</f>
        <v>-0.34200000000000003</v>
      </c>
      <c r="Z103">
        <f>K103-$K$4</f>
        <v>-0.32219999999999999</v>
      </c>
      <c r="AA103">
        <f>L103-$L$4</f>
        <v>-0.37419999999999998</v>
      </c>
      <c r="AB103">
        <f>M103-$M$4</f>
        <v>-0.30420000000000003</v>
      </c>
      <c r="AC103">
        <f>N103-$N$4</f>
        <v>-0.30399999999999999</v>
      </c>
      <c r="AF103" t="s">
        <v>1</v>
      </c>
      <c r="AG103">
        <f>IF(R103-$R$103&lt;0,"0",R103-$R$103)</f>
        <v>0</v>
      </c>
      <c r="AH103" t="str">
        <f t="shared" ref="AH103:AN103" si="55">IF(S103-$R$103&lt;0,"0",S103-$R$103)</f>
        <v>0</v>
      </c>
      <c r="AI103" t="str">
        <f t="shared" si="55"/>
        <v>0</v>
      </c>
      <c r="AJ103" t="str">
        <f t="shared" si="55"/>
        <v>0</v>
      </c>
      <c r="AK103" t="str">
        <f t="shared" si="55"/>
        <v>0</v>
      </c>
      <c r="AL103" t="str">
        <f t="shared" si="55"/>
        <v>0</v>
      </c>
      <c r="AM103">
        <f t="shared" si="55"/>
        <v>1.6500000000000015E-2</v>
      </c>
      <c r="AN103">
        <f t="shared" si="55"/>
        <v>6.579999999999997E-2</v>
      </c>
      <c r="AO103">
        <f>IF(Z103-$Z$103&lt;0,"0",Z103-$Z$103)</f>
        <v>0</v>
      </c>
      <c r="AP103" t="str">
        <f t="shared" ref="AP103:AR103" si="56">IF(AA103-$Z$103&lt;0,"0",AA103-$Z$103)</f>
        <v>0</v>
      </c>
      <c r="AQ103">
        <f t="shared" si="56"/>
        <v>1.799999999999996E-2</v>
      </c>
      <c r="AR103">
        <f t="shared" si="56"/>
        <v>1.8199999999999994E-2</v>
      </c>
      <c r="AV103" s="71"/>
      <c r="AW103" s="71"/>
      <c r="AX103" s="71"/>
      <c r="AY103" s="71"/>
      <c r="AZ103" s="71"/>
    </row>
    <row r="104" spans="2:52" x14ac:dyDescent="0.3">
      <c r="B104" t="s">
        <v>2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Q104" t="s">
        <v>2</v>
      </c>
      <c r="R104">
        <f>C104-$C$5</f>
        <v>-0.22839999999999999</v>
      </c>
      <c r="S104">
        <f>D104-$D$5</f>
        <v>-0.19020000000000001</v>
      </c>
      <c r="T104">
        <f>E104-$E$5</f>
        <v>-0.45290000000000002</v>
      </c>
      <c r="U104">
        <f>F104-$F$5</f>
        <v>-0.40079999999999999</v>
      </c>
      <c r="V104">
        <f>G104-$G$5</f>
        <v>-0.36299999999999999</v>
      </c>
      <c r="W104">
        <f>H104-$H$5</f>
        <v>-0.26190000000000002</v>
      </c>
      <c r="X104">
        <f>I104-$I$5</f>
        <v>-0.4153</v>
      </c>
      <c r="Y104">
        <f>J104-$J$5</f>
        <v>-0.43159999999999998</v>
      </c>
      <c r="Z104">
        <f>K104-$K$5</f>
        <v>-0.35759999999999997</v>
      </c>
      <c r="AA104">
        <f>L104-$L$5</f>
        <v>-0.51790000000000003</v>
      </c>
      <c r="AB104">
        <f>M104-$M$5</f>
        <v>-0.34939999999999999</v>
      </c>
      <c r="AC104">
        <f>N104-$N$5</f>
        <v>-0.35189999999999999</v>
      </c>
      <c r="AF104" t="s">
        <v>2</v>
      </c>
      <c r="AG104">
        <f t="shared" ref="AG104:AG110" si="57">IF(R104-$R$103&lt;0,"0",R104-$R$103)</f>
        <v>0.1794</v>
      </c>
      <c r="AH104">
        <f t="shared" ref="AH104:AH110" si="58">IF(S104-$R$103&lt;0,"0",S104-$R$103)</f>
        <v>0.21759999999999999</v>
      </c>
      <c r="AI104" t="str">
        <f>IF(T104-$R$103&lt;0,"0",T104-$R$103)</f>
        <v>0</v>
      </c>
      <c r="AJ104">
        <f t="shared" ref="AJ104:AJ110" si="59">IF(U104-$R$103&lt;0,"0",U104-$R$103)</f>
        <v>7.0000000000000062E-3</v>
      </c>
      <c r="AK104">
        <f t="shared" ref="AK104:AK110" si="60">IF(V104-$R$103&lt;0,"0",V104-$R$103)</f>
        <v>4.4800000000000006E-2</v>
      </c>
      <c r="AL104">
        <f t="shared" ref="AL104:AL110" si="61">IF(W104-$R$103&lt;0,"0",W104-$R$103)</f>
        <v>0.14589999999999997</v>
      </c>
      <c r="AM104" t="str">
        <f t="shared" ref="AM104:AM110" si="62">IF(X104-$R$103&lt;0,"0",X104-$R$103)</f>
        <v>0</v>
      </c>
      <c r="AN104" t="str">
        <f t="shared" ref="AN104:AN110" si="63">IF(Y104-$R$103&lt;0,"0",Y104-$R$103)</f>
        <v>0</v>
      </c>
      <c r="AO104" t="str">
        <f t="shared" ref="AO104:AO110" si="64">IF(Z104-$Z$103&lt;0,"0",Z104-$Z$103)</f>
        <v>0</v>
      </c>
      <c r="AP104" t="str">
        <f t="shared" ref="AP104:AP110" si="65">IF(AA104-$Z$103&lt;0,"0",AA104-$Z$103)</f>
        <v>0</v>
      </c>
      <c r="AQ104" t="str">
        <f t="shared" ref="AQ104:AQ110" si="66">IF(AB104-$Z$103&lt;0,"0",AB104-$Z$103)</f>
        <v>0</v>
      </c>
      <c r="AR104" t="str">
        <f t="shared" ref="AR104:AR110" si="67">IF(AC104-$Z$103&lt;0,"0",AC104-$Z$103)</f>
        <v>0</v>
      </c>
    </row>
    <row r="105" spans="2:52" x14ac:dyDescent="0.3">
      <c r="B105" t="s">
        <v>3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Q105" t="s">
        <v>3</v>
      </c>
      <c r="R105">
        <f>C105-$C$6</f>
        <v>-0.50349999999999995</v>
      </c>
      <c r="S105">
        <f>D105-$D$6</f>
        <v>-0.50360000000000005</v>
      </c>
      <c r="T105">
        <f>E105-$E$6</f>
        <v>-0.29630000000000001</v>
      </c>
      <c r="U105">
        <f>F105-$F$6</f>
        <v>-0.47449999999999998</v>
      </c>
      <c r="V105">
        <f>G105-$G$6</f>
        <v>-0.44669999999999999</v>
      </c>
      <c r="W105">
        <f>H105-$H$6</f>
        <v>-0.41899999999999998</v>
      </c>
      <c r="X105">
        <f>I105-$I$6</f>
        <v>-0.44269999999999998</v>
      </c>
      <c r="Y105">
        <f>J105-$J$6</f>
        <v>-0.49759999999999999</v>
      </c>
      <c r="Z105">
        <f>K105-$K$6</f>
        <v>-0.4199</v>
      </c>
      <c r="AA105">
        <f>L105-$L$6</f>
        <v>-0.3755</v>
      </c>
      <c r="AB105">
        <f>M105-$M$6</f>
        <v>-0.36099999999999999</v>
      </c>
      <c r="AC105">
        <f>N105-$N$6</f>
        <v>-0.3659</v>
      </c>
      <c r="AF105" t="s">
        <v>3</v>
      </c>
      <c r="AG105" t="str">
        <f t="shared" si="57"/>
        <v>0</v>
      </c>
      <c r="AH105" t="str">
        <f t="shared" si="58"/>
        <v>0</v>
      </c>
      <c r="AI105">
        <f t="shared" ref="AI105:AI110" si="68">IF(T105-$R$103&lt;0,"0",T105-$R$103)</f>
        <v>0.11149999999999999</v>
      </c>
      <c r="AJ105" t="str">
        <f t="shared" si="59"/>
        <v>0</v>
      </c>
      <c r="AK105" t="str">
        <f t="shared" si="60"/>
        <v>0</v>
      </c>
      <c r="AL105" t="str">
        <f t="shared" si="61"/>
        <v>0</v>
      </c>
      <c r="AM105" t="str">
        <f t="shared" si="62"/>
        <v>0</v>
      </c>
      <c r="AN105" t="str">
        <f t="shared" si="63"/>
        <v>0</v>
      </c>
      <c r="AO105" t="str">
        <f t="shared" si="64"/>
        <v>0</v>
      </c>
      <c r="AP105" t="str">
        <f t="shared" si="65"/>
        <v>0</v>
      </c>
      <c r="AQ105" t="str">
        <f t="shared" si="66"/>
        <v>0</v>
      </c>
      <c r="AR105" t="str">
        <f t="shared" si="67"/>
        <v>0</v>
      </c>
    </row>
    <row r="106" spans="2:52" x14ac:dyDescent="0.3">
      <c r="B106" t="s">
        <v>4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Q106" t="s">
        <v>4</v>
      </c>
      <c r="R106">
        <f>C106-$C$7</f>
        <v>-0.45140000000000002</v>
      </c>
      <c r="S106">
        <f>D106-$D$7</f>
        <v>-0.48780000000000001</v>
      </c>
      <c r="T106">
        <f>E106-$E$7</f>
        <v>-0.27650000000000002</v>
      </c>
      <c r="U106">
        <f>F106-$F$7</f>
        <v>-0.43390000000000001</v>
      </c>
      <c r="V106">
        <f>G106-$G$7</f>
        <v>-0.50649999999999995</v>
      </c>
      <c r="W106">
        <f>H106-$H$7</f>
        <v>-0.4415</v>
      </c>
      <c r="X106">
        <f>I106-$I$7</f>
        <v>-0.43240000000000001</v>
      </c>
      <c r="Y106">
        <f>J106-$J$7</f>
        <v>-0.41920000000000002</v>
      </c>
      <c r="Z106">
        <f>K106-$K$7</f>
        <v>-0.43519999999999998</v>
      </c>
      <c r="AA106">
        <f>L106-$L$7</f>
        <v>-0.37090000000000001</v>
      </c>
      <c r="AB106">
        <f>M106-$M$7</f>
        <v>-0.30690000000000001</v>
      </c>
      <c r="AC106">
        <f>N106-$N$7</f>
        <v>-0.31740000000000002</v>
      </c>
      <c r="AF106" t="s">
        <v>4</v>
      </c>
      <c r="AG106" t="str">
        <f t="shared" si="57"/>
        <v>0</v>
      </c>
      <c r="AH106" t="str">
        <f t="shared" si="58"/>
        <v>0</v>
      </c>
      <c r="AI106">
        <f t="shared" si="68"/>
        <v>0.13129999999999997</v>
      </c>
      <c r="AJ106" t="str">
        <f t="shared" si="59"/>
        <v>0</v>
      </c>
      <c r="AK106" t="str">
        <f t="shared" si="60"/>
        <v>0</v>
      </c>
      <c r="AL106" t="str">
        <f t="shared" si="61"/>
        <v>0</v>
      </c>
      <c r="AM106" t="str">
        <f t="shared" si="62"/>
        <v>0</v>
      </c>
      <c r="AN106" t="str">
        <f t="shared" si="63"/>
        <v>0</v>
      </c>
      <c r="AO106" t="str">
        <f t="shared" si="64"/>
        <v>0</v>
      </c>
      <c r="AP106" t="str">
        <f t="shared" si="65"/>
        <v>0</v>
      </c>
      <c r="AQ106">
        <f t="shared" si="66"/>
        <v>1.529999999999998E-2</v>
      </c>
      <c r="AR106">
        <f t="shared" si="67"/>
        <v>4.799999999999971E-3</v>
      </c>
    </row>
    <row r="107" spans="2:52" x14ac:dyDescent="0.3">
      <c r="B107" t="s">
        <v>5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Q107" t="s">
        <v>5</v>
      </c>
      <c r="R107">
        <f>C107-$C$8</f>
        <v>-0.49459999999999998</v>
      </c>
      <c r="S107">
        <f>D107-$D$8</f>
        <v>-0.45390000000000003</v>
      </c>
      <c r="T107">
        <f>E107-$E$8</f>
        <v>-0.47449999999999998</v>
      </c>
      <c r="U107">
        <f>F107-$F$8</f>
        <v>-0.41749999999999998</v>
      </c>
      <c r="V107">
        <f>G107-$G$8</f>
        <v>-0.41830000000000001</v>
      </c>
      <c r="W107">
        <f>H107-$H$8</f>
        <v>-0.43290000000000001</v>
      </c>
      <c r="X107">
        <f>I107-$I$8</f>
        <v>-0.48480000000000001</v>
      </c>
      <c r="Y107">
        <f>J107-$J$8</f>
        <v>-0.4753</v>
      </c>
      <c r="Z107">
        <f>K107-$K$8</f>
        <v>-0.41849999999999998</v>
      </c>
      <c r="AA107">
        <f>L107-$L$8</f>
        <v>-0.33879999999999999</v>
      </c>
      <c r="AB107">
        <f>M107-$M$8</f>
        <v>-0.37859999999999999</v>
      </c>
      <c r="AC107">
        <f>N107-$N$8</f>
        <v>-0.35959999999999998</v>
      </c>
      <c r="AF107" t="s">
        <v>5</v>
      </c>
      <c r="AG107" t="str">
        <f t="shared" si="57"/>
        <v>0</v>
      </c>
      <c r="AH107" t="str">
        <f t="shared" si="58"/>
        <v>0</v>
      </c>
      <c r="AI107" t="str">
        <f t="shared" si="68"/>
        <v>0</v>
      </c>
      <c r="AJ107" t="str">
        <f t="shared" si="59"/>
        <v>0</v>
      </c>
      <c r="AK107" t="str">
        <f t="shared" si="60"/>
        <v>0</v>
      </c>
      <c r="AL107" t="str">
        <f t="shared" si="61"/>
        <v>0</v>
      </c>
      <c r="AM107" t="str">
        <f t="shared" si="62"/>
        <v>0</v>
      </c>
      <c r="AN107" t="str">
        <f t="shared" si="63"/>
        <v>0</v>
      </c>
      <c r="AO107" t="str">
        <f t="shared" si="64"/>
        <v>0</v>
      </c>
      <c r="AP107" t="str">
        <f t="shared" si="65"/>
        <v>0</v>
      </c>
      <c r="AQ107" t="str">
        <f t="shared" si="66"/>
        <v>0</v>
      </c>
      <c r="AR107" t="str">
        <f t="shared" si="67"/>
        <v>0</v>
      </c>
    </row>
    <row r="108" spans="2:52" x14ac:dyDescent="0.3">
      <c r="B108" t="s">
        <v>6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Q108" t="s">
        <v>6</v>
      </c>
      <c r="R108">
        <f>C108-$C$9</f>
        <v>-0.49559999999999998</v>
      </c>
      <c r="S108">
        <f>D108-$D$9</f>
        <v>-0.68810000000000004</v>
      </c>
      <c r="T108">
        <f>E108-$E$9</f>
        <v>-0.4103</v>
      </c>
      <c r="U108">
        <f>F108-$F$9</f>
        <v>-0.2676</v>
      </c>
      <c r="V108">
        <f>G108-$G$9</f>
        <v>-0.40550000000000003</v>
      </c>
      <c r="W108">
        <f>H108-$H$9</f>
        <v>-0.4234</v>
      </c>
      <c r="X108">
        <f>I108-$I$9</f>
        <v>-0.43940000000000001</v>
      </c>
      <c r="Y108">
        <f>J108-$J$9</f>
        <v>-0.37880000000000003</v>
      </c>
      <c r="Z108">
        <f>K108-$K$9</f>
        <v>-0.43940000000000001</v>
      </c>
      <c r="AA108">
        <f>L108-$L$9</f>
        <v>-0.37340000000000001</v>
      </c>
      <c r="AB108">
        <f>M108-$M$9</f>
        <v>-0.3695</v>
      </c>
      <c r="AC108">
        <f>N108-$N$9</f>
        <v>-0.36899999999999999</v>
      </c>
      <c r="AF108" t="s">
        <v>6</v>
      </c>
      <c r="AG108" t="str">
        <f t="shared" si="57"/>
        <v>0</v>
      </c>
      <c r="AH108" t="str">
        <f t="shared" si="58"/>
        <v>0</v>
      </c>
      <c r="AI108" t="str">
        <f t="shared" si="68"/>
        <v>0</v>
      </c>
      <c r="AJ108">
        <f t="shared" si="59"/>
        <v>0.14019999999999999</v>
      </c>
      <c r="AK108">
        <f t="shared" si="60"/>
        <v>2.2999999999999687E-3</v>
      </c>
      <c r="AL108" t="str">
        <f t="shared" si="61"/>
        <v>0</v>
      </c>
      <c r="AM108" t="str">
        <f t="shared" si="62"/>
        <v>0</v>
      </c>
      <c r="AN108">
        <f t="shared" si="63"/>
        <v>2.899999999999997E-2</v>
      </c>
      <c r="AO108" t="str">
        <f t="shared" si="64"/>
        <v>0</v>
      </c>
      <c r="AP108" t="str">
        <f t="shared" si="65"/>
        <v>0</v>
      </c>
      <c r="AQ108" t="str">
        <f t="shared" si="66"/>
        <v>0</v>
      </c>
      <c r="AR108" t="str">
        <f t="shared" si="67"/>
        <v>0</v>
      </c>
    </row>
    <row r="109" spans="2:52" x14ac:dyDescent="0.3">
      <c r="B109" t="s">
        <v>7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Q109" t="s">
        <v>7</v>
      </c>
      <c r="R109">
        <f>C109-$C$10</f>
        <v>-0.25430000000000003</v>
      </c>
      <c r="S109">
        <f>D109-$D$10</f>
        <v>-0.41399999999999998</v>
      </c>
      <c r="T109">
        <f>E109-$E$10</f>
        <v>-0.47839999999999999</v>
      </c>
      <c r="U109">
        <f>F109-$F$10</f>
        <v>-0.43490000000000001</v>
      </c>
      <c r="V109">
        <f>G109-$G$10</f>
        <v>-0.40479999999999999</v>
      </c>
      <c r="W109">
        <f>H109-$H$10</f>
        <v>-0.36170000000000002</v>
      </c>
      <c r="X109">
        <f>I109-$I$10</f>
        <v>-0.44529999999999997</v>
      </c>
      <c r="Y109">
        <f>J109-$J$10</f>
        <v>-0.4511</v>
      </c>
      <c r="Z109">
        <f>K109-$K$10</f>
        <v>-0.34089999999999998</v>
      </c>
      <c r="AA109">
        <f>L109-$L$10</f>
        <v>-0.34420000000000001</v>
      </c>
      <c r="AB109">
        <f>M109-$M$10</f>
        <v>-0.3397</v>
      </c>
      <c r="AC109">
        <f>N109-$N$10</f>
        <v>-0.30599999999999999</v>
      </c>
      <c r="AF109" t="s">
        <v>7</v>
      </c>
      <c r="AG109">
        <f t="shared" si="57"/>
        <v>0.15349999999999997</v>
      </c>
      <c r="AH109" t="str">
        <f t="shared" si="58"/>
        <v>0</v>
      </c>
      <c r="AI109" t="str">
        <f t="shared" si="68"/>
        <v>0</v>
      </c>
      <c r="AJ109" t="str">
        <f t="shared" si="59"/>
        <v>0</v>
      </c>
      <c r="AK109">
        <f t="shared" si="60"/>
        <v>3.0000000000000027E-3</v>
      </c>
      <c r="AL109">
        <f t="shared" si="61"/>
        <v>4.6099999999999974E-2</v>
      </c>
      <c r="AM109" t="str">
        <f t="shared" si="62"/>
        <v>0</v>
      </c>
      <c r="AN109" t="str">
        <f t="shared" si="63"/>
        <v>0</v>
      </c>
      <c r="AO109" t="str">
        <f t="shared" si="64"/>
        <v>0</v>
      </c>
      <c r="AP109" t="str">
        <f t="shared" si="65"/>
        <v>0</v>
      </c>
      <c r="AQ109" t="str">
        <f t="shared" si="66"/>
        <v>0</v>
      </c>
      <c r="AR109">
        <f t="shared" si="67"/>
        <v>1.6199999999999992E-2</v>
      </c>
    </row>
    <row r="110" spans="2:52" x14ac:dyDescent="0.3">
      <c r="B110" t="s">
        <v>8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Q110" t="s">
        <v>8</v>
      </c>
      <c r="R110">
        <f>C110-$C$11</f>
        <v>-0.41689999999999999</v>
      </c>
      <c r="S110">
        <f>D110-$D$11</f>
        <v>-0.48370000000000002</v>
      </c>
      <c r="T110">
        <f>E110-$E$11</f>
        <v>-0.43209999999999998</v>
      </c>
      <c r="U110">
        <f>F110-$F$11</f>
        <v>-0.41520000000000001</v>
      </c>
      <c r="V110">
        <f>G110-$G$11</f>
        <v>-0.37340000000000001</v>
      </c>
      <c r="W110">
        <f>H110-$H$11</f>
        <v>-0.41689999999999999</v>
      </c>
      <c r="X110">
        <f>I110-$I$11</f>
        <v>-0.39779999999999999</v>
      </c>
      <c r="Y110">
        <f>J110-$J$11</f>
        <v>-0.35299999999999998</v>
      </c>
      <c r="Z110">
        <f>K110-$K$11</f>
        <v>-0.3397</v>
      </c>
      <c r="AA110">
        <f>L110-$L$11</f>
        <v>-0.32829999999999998</v>
      </c>
      <c r="AB110">
        <f>M110-$M$11</f>
        <v>-0.3256</v>
      </c>
      <c r="AC110">
        <f>N110-$N$11</f>
        <v>-0.31740000000000002</v>
      </c>
      <c r="AF110" t="s">
        <v>8</v>
      </c>
      <c r="AG110" t="str">
        <f t="shared" si="57"/>
        <v>0</v>
      </c>
      <c r="AH110" t="str">
        <f t="shared" si="58"/>
        <v>0</v>
      </c>
      <c r="AI110" t="str">
        <f t="shared" si="68"/>
        <v>0</v>
      </c>
      <c r="AJ110" t="str">
        <f t="shared" si="59"/>
        <v>0</v>
      </c>
      <c r="AK110">
        <f t="shared" si="60"/>
        <v>3.4399999999999986E-2</v>
      </c>
      <c r="AL110" t="str">
        <f t="shared" si="61"/>
        <v>0</v>
      </c>
      <c r="AM110">
        <f t="shared" si="62"/>
        <v>1.0000000000000009E-2</v>
      </c>
      <c r="AN110">
        <f t="shared" si="63"/>
        <v>5.4800000000000015E-2</v>
      </c>
      <c r="AO110" t="str">
        <f t="shared" si="64"/>
        <v>0</v>
      </c>
      <c r="AP110" t="str">
        <f t="shared" si="65"/>
        <v>0</v>
      </c>
      <c r="AQ110" t="str">
        <f t="shared" si="66"/>
        <v>0</v>
      </c>
      <c r="AR110">
        <f t="shared" si="67"/>
        <v>4.799999999999971E-3</v>
      </c>
    </row>
    <row r="111" spans="2:52" ht="15" thickBot="1" x14ac:dyDescent="0.35"/>
    <row r="112" spans="2:52" x14ac:dyDescent="0.3">
      <c r="B112">
        <v>240</v>
      </c>
      <c r="Q112">
        <v>240</v>
      </c>
      <c r="AF112">
        <v>240</v>
      </c>
      <c r="AV112" t="s">
        <v>10</v>
      </c>
      <c r="AW112" t="s">
        <v>11</v>
      </c>
      <c r="AX112" t="s">
        <v>12</v>
      </c>
      <c r="AY112" s="4" t="s">
        <v>13</v>
      </c>
      <c r="AZ112" s="5" t="s">
        <v>14</v>
      </c>
    </row>
    <row r="113" spans="2:52" ht="15" thickBot="1" x14ac:dyDescent="0.35">
      <c r="B113" s="8" t="s">
        <v>0</v>
      </c>
      <c r="C113" s="9">
        <v>1</v>
      </c>
      <c r="D113" s="9">
        <v>2</v>
      </c>
      <c r="E113" s="9">
        <v>3</v>
      </c>
      <c r="F113" s="9">
        <v>4</v>
      </c>
      <c r="G113" s="9">
        <v>5</v>
      </c>
      <c r="H113" s="9">
        <v>6</v>
      </c>
      <c r="I113" s="9">
        <v>7</v>
      </c>
      <c r="J113" s="9">
        <v>8</v>
      </c>
      <c r="K113" s="9">
        <v>9</v>
      </c>
      <c r="L113" s="9">
        <v>10</v>
      </c>
      <c r="M113" s="9">
        <v>11</v>
      </c>
      <c r="N113" s="9">
        <v>12</v>
      </c>
      <c r="Q113" t="s">
        <v>0</v>
      </c>
      <c r="R113">
        <v>1</v>
      </c>
      <c r="S113">
        <v>2</v>
      </c>
      <c r="T113">
        <v>3</v>
      </c>
      <c r="U113">
        <v>4</v>
      </c>
      <c r="V113">
        <v>5</v>
      </c>
      <c r="W113">
        <v>6</v>
      </c>
      <c r="X113">
        <v>7</v>
      </c>
      <c r="Y113">
        <v>8</v>
      </c>
      <c r="Z113">
        <v>9</v>
      </c>
      <c r="AA113">
        <v>10</v>
      </c>
      <c r="AB113">
        <v>11</v>
      </c>
      <c r="AC113">
        <v>12</v>
      </c>
      <c r="AF113" t="s">
        <v>0</v>
      </c>
      <c r="AG113">
        <v>1</v>
      </c>
      <c r="AH113">
        <v>2</v>
      </c>
      <c r="AI113">
        <v>3</v>
      </c>
      <c r="AJ113">
        <v>4</v>
      </c>
      <c r="AK113">
        <v>5</v>
      </c>
      <c r="AL113">
        <v>6</v>
      </c>
      <c r="AM113">
        <v>7</v>
      </c>
      <c r="AN113">
        <v>8</v>
      </c>
      <c r="AO113">
        <v>9</v>
      </c>
      <c r="AP113">
        <v>10</v>
      </c>
      <c r="AQ113">
        <v>11</v>
      </c>
      <c r="AR113">
        <v>12</v>
      </c>
      <c r="AV113">
        <f>SUM(AG114:AJ121)/31</f>
        <v>3.0338709677419355E-2</v>
      </c>
      <c r="AW113">
        <f>SUM(AK114:AN121)/31</f>
        <v>2.642258064516128E-2</v>
      </c>
      <c r="AX113">
        <f>SUM(AO114:AR121)/31</f>
        <v>2.4935483870967699E-3</v>
      </c>
      <c r="AY113" s="6">
        <f>AVERAGE(AV113:AX113)</f>
        <v>1.9751612903225801E-2</v>
      </c>
      <c r="AZ113" s="7">
        <f>STDEV(AV113:AX113)</f>
        <v>1.5073639566523991E-2</v>
      </c>
    </row>
    <row r="114" spans="2:52" x14ac:dyDescent="0.3">
      <c r="B114" s="8" t="s">
        <v>1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Q114" t="s">
        <v>1</v>
      </c>
      <c r="R114" s="3">
        <f>C114-$C$4</f>
        <v>-0.4078</v>
      </c>
      <c r="S114">
        <f>D114-$D$4</f>
        <v>-0.44900000000000001</v>
      </c>
      <c r="T114">
        <f>E114-$E$4</f>
        <v>-0.42180000000000001</v>
      </c>
      <c r="U114">
        <f>F114-$F$4</f>
        <v>-0.41210000000000002</v>
      </c>
      <c r="V114">
        <f>G114-$G$4</f>
        <v>-0.43209999999999998</v>
      </c>
      <c r="W114">
        <f>H114-$H$4</f>
        <v>-0.41389999999999999</v>
      </c>
      <c r="X114">
        <f>I114-$I$4</f>
        <v>-0.39129999999999998</v>
      </c>
      <c r="Y114">
        <f>J114-$J$4</f>
        <v>-0.34200000000000003</v>
      </c>
      <c r="Z114">
        <f>K114-$K$4</f>
        <v>-0.32219999999999999</v>
      </c>
      <c r="AA114">
        <f>L114-$L$4</f>
        <v>-0.37419999999999998</v>
      </c>
      <c r="AB114">
        <f>M114-$M$4</f>
        <v>-0.30420000000000003</v>
      </c>
      <c r="AC114">
        <f>N114-$N$4</f>
        <v>-0.30399999999999999</v>
      </c>
      <c r="AF114" t="s">
        <v>1</v>
      </c>
      <c r="AG114" s="3">
        <f>IF(R114-$R$114&lt;0,"0",R114-$R$114)</f>
        <v>0</v>
      </c>
      <c r="AH114" s="3" t="str">
        <f t="shared" ref="AH114:AJ121" si="69">IF(S114-$R$114&lt;0,"0",S114-$R$114)</f>
        <v>0</v>
      </c>
      <c r="AI114" s="3" t="str">
        <f t="shared" si="69"/>
        <v>0</v>
      </c>
      <c r="AJ114" s="3" t="str">
        <f t="shared" si="69"/>
        <v>0</v>
      </c>
      <c r="AK114">
        <f>IF(V114-$V$114&lt;0,"0",V114-$V$114)</f>
        <v>0</v>
      </c>
      <c r="AL114">
        <f t="shared" ref="AL114:AN114" si="70">IF(W114-$V$114&lt;0,"0",W114-$V$114)</f>
        <v>1.8199999999999994E-2</v>
      </c>
      <c r="AM114">
        <f t="shared" si="70"/>
        <v>4.0800000000000003E-2</v>
      </c>
      <c r="AN114">
        <f t="shared" si="70"/>
        <v>9.0099999999999958E-2</v>
      </c>
      <c r="AO114">
        <f>IF(Z114-$Z$114&lt;0,"0",Z114-$Z$114)</f>
        <v>0</v>
      </c>
      <c r="AP114" t="str">
        <f t="shared" ref="AP114:AR121" si="71">IF(AA114-$Z$114&lt;0,"0",AA114-$Z$114)</f>
        <v>0</v>
      </c>
      <c r="AQ114">
        <f t="shared" si="71"/>
        <v>1.799999999999996E-2</v>
      </c>
      <c r="AR114">
        <f t="shared" si="71"/>
        <v>1.8199999999999994E-2</v>
      </c>
    </row>
    <row r="115" spans="2:52" x14ac:dyDescent="0.3">
      <c r="B115" s="8" t="s">
        <v>2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Q115" t="s">
        <v>2</v>
      </c>
      <c r="R115">
        <f>C115-$C$5</f>
        <v>-0.22839999999999999</v>
      </c>
      <c r="S115">
        <f>D115-$D$5</f>
        <v>-0.19020000000000001</v>
      </c>
      <c r="T115">
        <f>E115-$E$5</f>
        <v>-0.45290000000000002</v>
      </c>
      <c r="U115">
        <f>F115-$F$5</f>
        <v>-0.40079999999999999</v>
      </c>
      <c r="V115">
        <f>G115-$G$5</f>
        <v>-0.36299999999999999</v>
      </c>
      <c r="W115">
        <f>H115-$H$5</f>
        <v>-0.26190000000000002</v>
      </c>
      <c r="X115">
        <f>I115-$I$5</f>
        <v>-0.4153</v>
      </c>
      <c r="Y115">
        <f>J115-$J$5</f>
        <v>-0.43159999999999998</v>
      </c>
      <c r="Z115">
        <f>K115-$K$5</f>
        <v>-0.35759999999999997</v>
      </c>
      <c r="AA115">
        <f>L115-$L$5</f>
        <v>-0.51790000000000003</v>
      </c>
      <c r="AB115">
        <f>M115-$M$5</f>
        <v>-0.34939999999999999</v>
      </c>
      <c r="AC115">
        <f>N115-$N$5</f>
        <v>-0.35189999999999999</v>
      </c>
      <c r="AF115" t="s">
        <v>2</v>
      </c>
      <c r="AG115" s="3">
        <f t="shared" ref="AG115:AG120" si="72">IF(R115-$R$114&lt;0,"0",R115-$R$114)</f>
        <v>0.1794</v>
      </c>
      <c r="AH115" s="3">
        <f t="shared" si="69"/>
        <v>0.21759999999999999</v>
      </c>
      <c r="AI115" s="3" t="str">
        <f t="shared" si="69"/>
        <v>0</v>
      </c>
      <c r="AJ115" s="3">
        <f t="shared" si="69"/>
        <v>7.0000000000000062E-3</v>
      </c>
      <c r="AK115">
        <f t="shared" ref="AK115:AK121" si="73">IF(V115-$V$114&lt;0,"0",V115-$V$114)</f>
        <v>6.9099999999999995E-2</v>
      </c>
      <c r="AL115">
        <f t="shared" ref="AL115:AL121" si="74">IF(W115-$V$114&lt;0,"0",W115-$V$114)</f>
        <v>0.17019999999999996</v>
      </c>
      <c r="AM115">
        <f t="shared" ref="AM115:AM121" si="75">IF(X115-$V$114&lt;0,"0",X115-$V$114)</f>
        <v>1.6799999999999982E-2</v>
      </c>
      <c r="AN115">
        <f t="shared" ref="AN115:AN121" si="76">IF(Y115-$V$114&lt;0,"0",Y115-$V$114)</f>
        <v>5.0000000000000044E-4</v>
      </c>
      <c r="AO115" t="str">
        <f t="shared" ref="AO115:AO121" si="77">IF(Z115-$Z$114&lt;0,"0",Z115-$Z$114)</f>
        <v>0</v>
      </c>
      <c r="AP115" t="str">
        <f t="shared" si="71"/>
        <v>0</v>
      </c>
      <c r="AQ115" t="str">
        <f t="shared" si="71"/>
        <v>0</v>
      </c>
      <c r="AR115" t="str">
        <f t="shared" si="71"/>
        <v>0</v>
      </c>
    </row>
    <row r="116" spans="2:52" x14ac:dyDescent="0.3">
      <c r="B116" s="8" t="s">
        <v>3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Q116" t="s">
        <v>3</v>
      </c>
      <c r="R116">
        <f>C116-$C$6</f>
        <v>-0.50349999999999995</v>
      </c>
      <c r="S116">
        <f>D116-$D$6</f>
        <v>-0.50360000000000005</v>
      </c>
      <c r="T116">
        <f>E116-$E$6</f>
        <v>-0.29630000000000001</v>
      </c>
      <c r="U116">
        <f>F116-$F$6</f>
        <v>-0.47449999999999998</v>
      </c>
      <c r="V116">
        <f>G116-$G$6</f>
        <v>-0.44669999999999999</v>
      </c>
      <c r="W116">
        <f>H116-$H$6</f>
        <v>-0.41899999999999998</v>
      </c>
      <c r="X116">
        <f>I116-$I$6</f>
        <v>-0.44269999999999998</v>
      </c>
      <c r="Y116">
        <f>J116-$J$6</f>
        <v>-0.49759999999999999</v>
      </c>
      <c r="Z116">
        <f>K116-$K$6</f>
        <v>-0.4199</v>
      </c>
      <c r="AA116">
        <f>L116-$L$6</f>
        <v>-0.3755</v>
      </c>
      <c r="AB116">
        <f>M116-$M$6</f>
        <v>-0.36099999999999999</v>
      </c>
      <c r="AC116">
        <f>N116-$N$6</f>
        <v>-0.3659</v>
      </c>
      <c r="AF116" t="s">
        <v>3</v>
      </c>
      <c r="AG116" s="3" t="str">
        <f t="shared" si="72"/>
        <v>0</v>
      </c>
      <c r="AH116" s="3" t="str">
        <f t="shared" si="69"/>
        <v>0</v>
      </c>
      <c r="AI116" s="3">
        <f t="shared" si="69"/>
        <v>0.11149999999999999</v>
      </c>
      <c r="AJ116" s="3" t="str">
        <f t="shared" si="69"/>
        <v>0</v>
      </c>
      <c r="AK116" t="str">
        <f t="shared" si="73"/>
        <v>0</v>
      </c>
      <c r="AL116">
        <f t="shared" si="74"/>
        <v>1.3100000000000001E-2</v>
      </c>
      <c r="AM116" t="str">
        <f t="shared" si="75"/>
        <v>0</v>
      </c>
      <c r="AN116" t="str">
        <f t="shared" si="76"/>
        <v>0</v>
      </c>
      <c r="AO116" t="str">
        <f t="shared" si="77"/>
        <v>0</v>
      </c>
      <c r="AP116" t="str">
        <f t="shared" si="71"/>
        <v>0</v>
      </c>
      <c r="AQ116" t="str">
        <f t="shared" si="71"/>
        <v>0</v>
      </c>
      <c r="AR116" t="str">
        <f t="shared" si="71"/>
        <v>0</v>
      </c>
    </row>
    <row r="117" spans="2:52" x14ac:dyDescent="0.3">
      <c r="B117" s="8" t="s">
        <v>4</v>
      </c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Q117" t="s">
        <v>4</v>
      </c>
      <c r="R117">
        <f>C117-$C$7</f>
        <v>-0.45140000000000002</v>
      </c>
      <c r="S117">
        <f>D117-$D$7</f>
        <v>-0.48780000000000001</v>
      </c>
      <c r="T117">
        <f>E117-$E$7</f>
        <v>-0.27650000000000002</v>
      </c>
      <c r="U117">
        <f>F117-$F$7</f>
        <v>-0.43390000000000001</v>
      </c>
      <c r="V117">
        <f>G117-$G$7</f>
        <v>-0.50649999999999995</v>
      </c>
      <c r="W117">
        <f>H117-$H$7</f>
        <v>-0.4415</v>
      </c>
      <c r="X117">
        <f>I117-$I$7</f>
        <v>-0.43240000000000001</v>
      </c>
      <c r="Y117">
        <f>J117-$J$7</f>
        <v>-0.41920000000000002</v>
      </c>
      <c r="Z117">
        <f>K117-$K$7</f>
        <v>-0.43519999999999998</v>
      </c>
      <c r="AA117">
        <f>L117-$L$7</f>
        <v>-0.37090000000000001</v>
      </c>
      <c r="AB117">
        <f>M117-$M$7</f>
        <v>-0.30690000000000001</v>
      </c>
      <c r="AC117">
        <f>N117-$N$7</f>
        <v>-0.31740000000000002</v>
      </c>
      <c r="AF117" t="s">
        <v>4</v>
      </c>
      <c r="AG117" s="3" t="str">
        <f t="shared" si="72"/>
        <v>0</v>
      </c>
      <c r="AH117" s="3" t="str">
        <f t="shared" si="69"/>
        <v>0</v>
      </c>
      <c r="AI117" s="3">
        <f t="shared" si="69"/>
        <v>0.13129999999999997</v>
      </c>
      <c r="AJ117" s="3" t="str">
        <f t="shared" si="69"/>
        <v>0</v>
      </c>
      <c r="AK117" t="str">
        <f t="shared" si="73"/>
        <v>0</v>
      </c>
      <c r="AL117" t="str">
        <f t="shared" si="74"/>
        <v>0</v>
      </c>
      <c r="AM117" t="str">
        <f t="shared" si="75"/>
        <v>0</v>
      </c>
      <c r="AN117">
        <f t="shared" si="76"/>
        <v>1.2899999999999967E-2</v>
      </c>
      <c r="AO117" t="str">
        <f t="shared" si="77"/>
        <v>0</v>
      </c>
      <c r="AP117" t="str">
        <f t="shared" si="71"/>
        <v>0</v>
      </c>
      <c r="AQ117">
        <f t="shared" si="71"/>
        <v>1.529999999999998E-2</v>
      </c>
      <c r="AR117">
        <f t="shared" si="71"/>
        <v>4.799999999999971E-3</v>
      </c>
    </row>
    <row r="118" spans="2:52" x14ac:dyDescent="0.3">
      <c r="B118" s="8" t="s">
        <v>5</v>
      </c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Q118" t="s">
        <v>5</v>
      </c>
      <c r="R118">
        <f>C118-$C$8</f>
        <v>-0.49459999999999998</v>
      </c>
      <c r="S118">
        <f>D118-$D$8</f>
        <v>-0.45390000000000003</v>
      </c>
      <c r="T118">
        <f>E118-$E$8</f>
        <v>-0.47449999999999998</v>
      </c>
      <c r="U118">
        <f>F118-$F$8</f>
        <v>-0.41749999999999998</v>
      </c>
      <c r="V118">
        <f>G118-$G$8</f>
        <v>-0.41830000000000001</v>
      </c>
      <c r="W118">
        <f>H118-$H$8</f>
        <v>-0.43290000000000001</v>
      </c>
      <c r="X118">
        <f>I118-$I$8</f>
        <v>-0.48480000000000001</v>
      </c>
      <c r="Y118">
        <f>J118-$J$8</f>
        <v>-0.4753</v>
      </c>
      <c r="Z118">
        <f>K118-$K$8</f>
        <v>-0.41849999999999998</v>
      </c>
      <c r="AA118">
        <f>L118-$L$8</f>
        <v>-0.33879999999999999</v>
      </c>
      <c r="AB118">
        <f>M118-$M$8</f>
        <v>-0.37859999999999999</v>
      </c>
      <c r="AC118">
        <f>N118-$N$8</f>
        <v>-0.35959999999999998</v>
      </c>
      <c r="AF118" t="s">
        <v>5</v>
      </c>
      <c r="AG118" s="3" t="str">
        <f t="shared" si="72"/>
        <v>0</v>
      </c>
      <c r="AH118" s="3" t="str">
        <f t="shared" si="69"/>
        <v>0</v>
      </c>
      <c r="AI118" s="3" t="str">
        <f t="shared" si="69"/>
        <v>0</v>
      </c>
      <c r="AJ118" s="3" t="str">
        <f t="shared" si="69"/>
        <v>0</v>
      </c>
      <c r="AK118">
        <f t="shared" si="73"/>
        <v>1.3799999999999979E-2</v>
      </c>
      <c r="AL118" t="str">
        <f t="shared" si="74"/>
        <v>0</v>
      </c>
      <c r="AM118" t="str">
        <f t="shared" si="75"/>
        <v>0</v>
      </c>
      <c r="AN118" t="str">
        <f t="shared" si="76"/>
        <v>0</v>
      </c>
      <c r="AO118" t="str">
        <f t="shared" si="77"/>
        <v>0</v>
      </c>
      <c r="AP118" t="str">
        <f t="shared" si="71"/>
        <v>0</v>
      </c>
      <c r="AQ118" t="str">
        <f t="shared" si="71"/>
        <v>0</v>
      </c>
      <c r="AR118" t="str">
        <f t="shared" si="71"/>
        <v>0</v>
      </c>
    </row>
    <row r="119" spans="2:52" x14ac:dyDescent="0.3">
      <c r="B119" s="8" t="s">
        <v>6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Q119" t="s">
        <v>6</v>
      </c>
      <c r="R119">
        <f>C119-$C$9</f>
        <v>-0.49559999999999998</v>
      </c>
      <c r="S119">
        <f>D119-$D$9</f>
        <v>-0.68810000000000004</v>
      </c>
      <c r="T119">
        <f>E119-$E$9</f>
        <v>-0.4103</v>
      </c>
      <c r="U119">
        <f>F119-$F$9</f>
        <v>-0.2676</v>
      </c>
      <c r="V119">
        <f>G119-$G$9</f>
        <v>-0.40550000000000003</v>
      </c>
      <c r="W119">
        <f>H119-$H$9</f>
        <v>-0.4234</v>
      </c>
      <c r="X119">
        <f>I119-$I$9</f>
        <v>-0.43940000000000001</v>
      </c>
      <c r="Y119">
        <f>J119-$J$9</f>
        <v>-0.37880000000000003</v>
      </c>
      <c r="Z119">
        <f>K119-$K$9</f>
        <v>-0.43940000000000001</v>
      </c>
      <c r="AA119">
        <f>L119-$L$9</f>
        <v>-0.37340000000000001</v>
      </c>
      <c r="AB119">
        <f>M119-$M$9</f>
        <v>-0.3695</v>
      </c>
      <c r="AC119">
        <f>N119-$N$9</f>
        <v>-0.36899999999999999</v>
      </c>
      <c r="AF119" t="s">
        <v>6</v>
      </c>
      <c r="AG119" s="3" t="str">
        <f t="shared" si="72"/>
        <v>0</v>
      </c>
      <c r="AH119" s="3" t="str">
        <f t="shared" si="69"/>
        <v>0</v>
      </c>
      <c r="AI119" s="3" t="str">
        <f t="shared" si="69"/>
        <v>0</v>
      </c>
      <c r="AJ119" s="3">
        <f t="shared" si="69"/>
        <v>0.14019999999999999</v>
      </c>
      <c r="AK119">
        <f t="shared" si="73"/>
        <v>2.6599999999999957E-2</v>
      </c>
      <c r="AL119">
        <f t="shared" si="74"/>
        <v>8.6999999999999855E-3</v>
      </c>
      <c r="AM119" t="str">
        <f t="shared" si="75"/>
        <v>0</v>
      </c>
      <c r="AN119">
        <f t="shared" si="76"/>
        <v>5.3299999999999959E-2</v>
      </c>
      <c r="AO119" t="str">
        <f t="shared" si="77"/>
        <v>0</v>
      </c>
      <c r="AP119" t="str">
        <f t="shared" si="71"/>
        <v>0</v>
      </c>
      <c r="AQ119" t="str">
        <f t="shared" si="71"/>
        <v>0</v>
      </c>
      <c r="AR119" t="str">
        <f t="shared" si="71"/>
        <v>0</v>
      </c>
    </row>
    <row r="120" spans="2:52" x14ac:dyDescent="0.3">
      <c r="B120" s="8" t="s">
        <v>7</v>
      </c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Q120" t="s">
        <v>7</v>
      </c>
      <c r="R120">
        <f>C120-$C$10</f>
        <v>-0.25430000000000003</v>
      </c>
      <c r="S120">
        <f>D120-$D$10</f>
        <v>-0.41399999999999998</v>
      </c>
      <c r="T120">
        <f>E120-$E$10</f>
        <v>-0.47839999999999999</v>
      </c>
      <c r="U120">
        <f>F120-$F$10</f>
        <v>-0.43490000000000001</v>
      </c>
      <c r="V120">
        <f>G120-$G$10</f>
        <v>-0.40479999999999999</v>
      </c>
      <c r="W120">
        <f>H120-$H$10</f>
        <v>-0.36170000000000002</v>
      </c>
      <c r="X120">
        <f>I120-$I$10</f>
        <v>-0.44529999999999997</v>
      </c>
      <c r="Y120">
        <f>J120-$J$10</f>
        <v>-0.4511</v>
      </c>
      <c r="Z120">
        <f>K120-$K$10</f>
        <v>-0.34089999999999998</v>
      </c>
      <c r="AA120">
        <f>L120-$L$10</f>
        <v>-0.34420000000000001</v>
      </c>
      <c r="AB120">
        <f>M120-$M$10</f>
        <v>-0.3397</v>
      </c>
      <c r="AC120">
        <f>N120-$N$10</f>
        <v>-0.30599999999999999</v>
      </c>
      <c r="AF120" t="s">
        <v>7</v>
      </c>
      <c r="AG120" s="3">
        <f t="shared" si="72"/>
        <v>0.15349999999999997</v>
      </c>
      <c r="AH120" s="3" t="str">
        <f t="shared" si="69"/>
        <v>0</v>
      </c>
      <c r="AI120" s="3" t="str">
        <f t="shared" si="69"/>
        <v>0</v>
      </c>
      <c r="AJ120" s="3" t="str">
        <f t="shared" si="69"/>
        <v>0</v>
      </c>
      <c r="AK120">
        <f t="shared" si="73"/>
        <v>2.7299999999999991E-2</v>
      </c>
      <c r="AL120">
        <f t="shared" si="74"/>
        <v>7.0399999999999963E-2</v>
      </c>
      <c r="AM120" t="str">
        <f t="shared" si="75"/>
        <v>0</v>
      </c>
      <c r="AN120" t="str">
        <f t="shared" si="76"/>
        <v>0</v>
      </c>
      <c r="AO120" t="str">
        <f t="shared" si="77"/>
        <v>0</v>
      </c>
      <c r="AP120" t="str">
        <f t="shared" si="71"/>
        <v>0</v>
      </c>
      <c r="AQ120" t="str">
        <f t="shared" si="71"/>
        <v>0</v>
      </c>
      <c r="AR120">
        <f t="shared" si="71"/>
        <v>1.6199999999999992E-2</v>
      </c>
    </row>
    <row r="121" spans="2:52" x14ac:dyDescent="0.3">
      <c r="B121" s="8" t="s">
        <v>8</v>
      </c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Q121" t="s">
        <v>8</v>
      </c>
      <c r="R121">
        <f>C121-$C$11</f>
        <v>-0.41689999999999999</v>
      </c>
      <c r="S121">
        <f>D121-$D$11</f>
        <v>-0.48370000000000002</v>
      </c>
      <c r="T121">
        <f>E121-$E$11</f>
        <v>-0.43209999999999998</v>
      </c>
      <c r="U121">
        <f>F121-$F$11</f>
        <v>-0.41520000000000001</v>
      </c>
      <c r="V121">
        <f>G121-$G$11</f>
        <v>-0.37340000000000001</v>
      </c>
      <c r="W121">
        <f>H121-$H$11</f>
        <v>-0.41689999999999999</v>
      </c>
      <c r="X121">
        <f>I121-$I$11</f>
        <v>-0.39779999999999999</v>
      </c>
      <c r="Y121">
        <f>J121-$J$11</f>
        <v>-0.35299999999999998</v>
      </c>
      <c r="Z121">
        <f>K121-$K$11</f>
        <v>-0.3397</v>
      </c>
      <c r="AA121">
        <f>L121-$L$11</f>
        <v>-0.32829999999999998</v>
      </c>
      <c r="AB121">
        <f>M121-$M$11</f>
        <v>-0.3256</v>
      </c>
      <c r="AC121">
        <f>N121-$N$11</f>
        <v>-0.31740000000000002</v>
      </c>
      <c r="AF121" t="s">
        <v>8</v>
      </c>
      <c r="AG121" s="3" t="str">
        <f>IF(R121-$R$114&lt;0,"0",R121-$R$114)</f>
        <v>0</v>
      </c>
      <c r="AH121" s="3" t="str">
        <f t="shared" si="69"/>
        <v>0</v>
      </c>
      <c r="AI121" s="3" t="str">
        <f t="shared" si="69"/>
        <v>0</v>
      </c>
      <c r="AJ121" s="3" t="str">
        <f t="shared" si="69"/>
        <v>0</v>
      </c>
      <c r="AK121">
        <f t="shared" si="73"/>
        <v>5.8699999999999974E-2</v>
      </c>
      <c r="AL121">
        <f t="shared" si="74"/>
        <v>1.5199999999999991E-2</v>
      </c>
      <c r="AM121">
        <f t="shared" si="75"/>
        <v>3.4299999999999997E-2</v>
      </c>
      <c r="AN121">
        <f t="shared" si="76"/>
        <v>7.9100000000000004E-2</v>
      </c>
      <c r="AO121" t="str">
        <f t="shared" si="77"/>
        <v>0</v>
      </c>
      <c r="AP121" t="str">
        <f t="shared" si="71"/>
        <v>0</v>
      </c>
      <c r="AQ121" t="str">
        <f t="shared" si="71"/>
        <v>0</v>
      </c>
      <c r="AR121">
        <f t="shared" si="71"/>
        <v>4.799999999999971E-3</v>
      </c>
    </row>
  </sheetData>
  <mergeCells count="1">
    <mergeCell ref="Q1:AC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BADA8-5277-46DB-BE18-D0DAE1657961}">
  <dimension ref="B1:BF121"/>
  <sheetViews>
    <sheetView topLeftCell="AC86" zoomScale="94" zoomScaleNormal="94" workbookViewId="0">
      <selection activeCell="AV102" sqref="AV102:AX102"/>
    </sheetView>
  </sheetViews>
  <sheetFormatPr defaultRowHeight="14.4" x14ac:dyDescent="0.3"/>
  <cols>
    <col min="35" max="35" width="9.77734375" bestFit="1" customWidth="1"/>
  </cols>
  <sheetData>
    <row r="1" spans="2:53" x14ac:dyDescent="0.3">
      <c r="Q1" s="97" t="s">
        <v>9</v>
      </c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</row>
    <row r="2" spans="2:53" x14ac:dyDescent="0.3">
      <c r="B2">
        <v>0</v>
      </c>
    </row>
    <row r="3" spans="2:53" x14ac:dyDescent="0.3">
      <c r="B3" t="s">
        <v>0</v>
      </c>
      <c r="C3" s="1">
        <v>1</v>
      </c>
      <c r="D3" s="1">
        <v>2</v>
      </c>
      <c r="E3" s="1">
        <v>3</v>
      </c>
      <c r="F3" s="1">
        <v>4</v>
      </c>
      <c r="G3" s="1">
        <v>5</v>
      </c>
      <c r="H3" s="1">
        <v>6</v>
      </c>
      <c r="I3" s="1">
        <v>7</v>
      </c>
      <c r="J3" s="1">
        <v>8</v>
      </c>
      <c r="K3" s="1">
        <v>9</v>
      </c>
      <c r="L3" s="1">
        <v>10</v>
      </c>
      <c r="M3" s="1">
        <v>11</v>
      </c>
      <c r="N3" s="1">
        <v>12</v>
      </c>
    </row>
    <row r="4" spans="2:53" x14ac:dyDescent="0.3">
      <c r="B4" t="s">
        <v>1</v>
      </c>
      <c r="C4" s="15">
        <v>0.2823</v>
      </c>
      <c r="D4" s="15">
        <v>0.2797</v>
      </c>
      <c r="E4" s="15">
        <v>0.27110000000000001</v>
      </c>
      <c r="F4" s="15">
        <v>0.26989999999999997</v>
      </c>
      <c r="G4" s="15">
        <v>0.25390000000000001</v>
      </c>
      <c r="H4" s="15">
        <v>0.25480000000000003</v>
      </c>
      <c r="I4" s="15">
        <v>0.25569999999999998</v>
      </c>
      <c r="J4" s="15">
        <v>0.25480000000000003</v>
      </c>
      <c r="K4" s="15">
        <v>0.2354</v>
      </c>
      <c r="L4" s="15">
        <v>0.25290000000000001</v>
      </c>
      <c r="M4" s="15">
        <v>0.25109999999999999</v>
      </c>
      <c r="N4" s="15">
        <v>0.24970000000000001</v>
      </c>
    </row>
    <row r="5" spans="2:53" x14ac:dyDescent="0.3">
      <c r="B5" t="s">
        <v>2</v>
      </c>
      <c r="C5" s="15">
        <v>0.28270000000000001</v>
      </c>
      <c r="D5" s="15">
        <v>0.36880000000000002</v>
      </c>
      <c r="E5" s="15">
        <v>0.29730000000000001</v>
      </c>
      <c r="F5" s="15">
        <v>0.26719999999999999</v>
      </c>
      <c r="G5" s="15">
        <v>0.23499999999999999</v>
      </c>
      <c r="H5" s="15">
        <v>0.3165</v>
      </c>
      <c r="I5" s="15">
        <v>0.25130000000000002</v>
      </c>
      <c r="J5" s="15">
        <v>0.25459999999999999</v>
      </c>
      <c r="K5" s="15">
        <v>0.24340000000000001</v>
      </c>
      <c r="L5" s="15">
        <v>0.36209999999999998</v>
      </c>
      <c r="M5" s="15">
        <v>0.2616</v>
      </c>
      <c r="N5" s="15">
        <v>0.25109999999999999</v>
      </c>
    </row>
    <row r="6" spans="2:53" x14ac:dyDescent="0.3">
      <c r="B6" t="s">
        <v>3</v>
      </c>
      <c r="C6" s="15">
        <v>0.28689999999999999</v>
      </c>
      <c r="D6" s="15">
        <v>0.28999999999999998</v>
      </c>
      <c r="E6" s="15">
        <v>0.29849999999999999</v>
      </c>
      <c r="F6" s="15">
        <v>0.2833</v>
      </c>
      <c r="G6" s="15">
        <v>0.28739999999999999</v>
      </c>
      <c r="H6" s="15">
        <v>0.26490000000000002</v>
      </c>
      <c r="I6" s="15">
        <v>0.29260000000000003</v>
      </c>
      <c r="J6" s="15">
        <v>0.26140000000000002</v>
      </c>
      <c r="K6" s="15">
        <v>0.26340000000000002</v>
      </c>
      <c r="L6" s="15">
        <v>0.26119999999999999</v>
      </c>
      <c r="M6" s="15">
        <v>0.27729999999999999</v>
      </c>
      <c r="N6" s="15">
        <v>0.28620000000000001</v>
      </c>
    </row>
    <row r="7" spans="2:53" x14ac:dyDescent="0.3">
      <c r="B7" t="s">
        <v>4</v>
      </c>
      <c r="C7" s="15">
        <v>0.27829999999999999</v>
      </c>
      <c r="D7" s="15">
        <v>0.30320000000000003</v>
      </c>
      <c r="E7" s="15">
        <v>0.29520000000000002</v>
      </c>
      <c r="F7" s="15">
        <v>0.26019999999999999</v>
      </c>
      <c r="G7" s="15">
        <v>0.26629999999999998</v>
      </c>
      <c r="H7" s="15">
        <v>0.28160000000000002</v>
      </c>
      <c r="I7" s="15">
        <v>0.27489999999999998</v>
      </c>
      <c r="J7" s="15">
        <v>0.2389</v>
      </c>
      <c r="K7" s="15">
        <v>0.2545</v>
      </c>
      <c r="L7" s="15">
        <v>0.25609999999999999</v>
      </c>
      <c r="M7" s="15">
        <v>0.2457</v>
      </c>
      <c r="N7" s="15">
        <v>0.248</v>
      </c>
    </row>
    <row r="8" spans="2:53" x14ac:dyDescent="0.3">
      <c r="B8" t="s">
        <v>5</v>
      </c>
      <c r="C8" s="15">
        <v>0.29699999999999999</v>
      </c>
      <c r="D8" s="15">
        <v>0.29559999999999997</v>
      </c>
      <c r="E8" s="15">
        <v>0.28589999999999999</v>
      </c>
      <c r="F8" s="15">
        <v>0.29210000000000003</v>
      </c>
      <c r="G8" s="15">
        <v>0.29360000000000003</v>
      </c>
      <c r="H8" s="15">
        <v>0.28899999999999998</v>
      </c>
      <c r="I8" s="15">
        <v>0.27789999999999998</v>
      </c>
      <c r="J8" s="15">
        <v>0.25700000000000001</v>
      </c>
      <c r="K8" s="15">
        <v>0.27210000000000001</v>
      </c>
      <c r="L8" s="15">
        <v>0.25569999999999998</v>
      </c>
      <c r="M8" s="15">
        <v>0.26029999999999998</v>
      </c>
      <c r="N8" s="15">
        <v>0.23930000000000001</v>
      </c>
    </row>
    <row r="9" spans="2:53" x14ac:dyDescent="0.3">
      <c r="B9" t="s">
        <v>6</v>
      </c>
      <c r="C9" s="15">
        <v>0.28620000000000001</v>
      </c>
      <c r="D9" s="15">
        <v>0.2949</v>
      </c>
      <c r="E9" s="15">
        <v>0.28149999999999997</v>
      </c>
      <c r="F9" s="15">
        <v>0.2571</v>
      </c>
      <c r="G9" s="15">
        <v>0.26819999999999999</v>
      </c>
      <c r="H9" s="15">
        <v>0.25600000000000001</v>
      </c>
      <c r="I9" s="15">
        <v>0.25409999999999999</v>
      </c>
      <c r="J9" s="15">
        <v>0.2535</v>
      </c>
      <c r="K9" s="15">
        <v>0.26269999999999999</v>
      </c>
      <c r="L9" s="15">
        <v>0.23860000000000001</v>
      </c>
      <c r="M9" s="15">
        <v>0.251</v>
      </c>
      <c r="N9" s="15">
        <v>0.23100000000000001</v>
      </c>
    </row>
    <row r="10" spans="2:53" x14ac:dyDescent="0.3">
      <c r="B10" t="s">
        <v>7</v>
      </c>
      <c r="C10" s="15">
        <v>0.28239999999999998</v>
      </c>
      <c r="D10" s="15">
        <v>0.30330000000000001</v>
      </c>
      <c r="E10" s="15">
        <v>0.29360000000000003</v>
      </c>
      <c r="F10" s="15">
        <v>0.28199999999999997</v>
      </c>
      <c r="G10" s="15">
        <v>0.30170000000000002</v>
      </c>
      <c r="H10" s="15">
        <v>0.25979999999999998</v>
      </c>
      <c r="I10" s="15">
        <v>0.30130000000000001</v>
      </c>
      <c r="J10" s="15">
        <v>0.24729999999999999</v>
      </c>
      <c r="K10" s="15">
        <v>0.248</v>
      </c>
      <c r="L10" s="15">
        <v>0.2384</v>
      </c>
      <c r="M10" s="15">
        <v>0.25380000000000003</v>
      </c>
      <c r="N10" s="15">
        <v>0.24929999999999999</v>
      </c>
    </row>
    <row r="11" spans="2:53" x14ac:dyDescent="0.3">
      <c r="B11" t="s">
        <v>8</v>
      </c>
      <c r="C11" s="15">
        <v>0.27879999999999999</v>
      </c>
      <c r="D11" s="15">
        <v>0.2863</v>
      </c>
      <c r="E11" s="15">
        <v>0.2702</v>
      </c>
      <c r="F11" s="15">
        <v>0.29380000000000001</v>
      </c>
      <c r="G11" s="15">
        <v>0.28160000000000002</v>
      </c>
      <c r="H11" s="15">
        <v>0.2676</v>
      </c>
      <c r="I11" s="15">
        <v>0.2757</v>
      </c>
      <c r="J11" s="15">
        <v>0.24610000000000001</v>
      </c>
      <c r="K11" s="15">
        <v>0.25640000000000002</v>
      </c>
      <c r="L11" s="15">
        <v>0.26319999999999999</v>
      </c>
      <c r="M11" s="15">
        <v>0.25240000000000001</v>
      </c>
      <c r="N11" s="15">
        <v>0.23860000000000001</v>
      </c>
    </row>
    <row r="12" spans="2:53" ht="15" thickBot="1" x14ac:dyDescent="0.35"/>
    <row r="13" spans="2:53" x14ac:dyDescent="0.3">
      <c r="B13">
        <v>24</v>
      </c>
      <c r="Q13">
        <v>24</v>
      </c>
      <c r="AF13">
        <v>24</v>
      </c>
      <c r="AV13" t="s">
        <v>10</v>
      </c>
      <c r="AW13" t="s">
        <v>11</v>
      </c>
      <c r="AX13" t="s">
        <v>12</v>
      </c>
      <c r="AY13" s="4" t="s">
        <v>13</v>
      </c>
      <c r="AZ13" s="5" t="s">
        <v>14</v>
      </c>
      <c r="BA13" t="s">
        <v>17</v>
      </c>
    </row>
    <row r="14" spans="2:53" ht="15" thickBot="1" x14ac:dyDescent="0.35">
      <c r="B14" t="s">
        <v>0</v>
      </c>
      <c r="C14" s="1">
        <v>1</v>
      </c>
      <c r="D14" s="1">
        <v>2</v>
      </c>
      <c r="E14" s="1">
        <v>3</v>
      </c>
      <c r="F14" s="1">
        <v>4</v>
      </c>
      <c r="G14" s="1">
        <v>5</v>
      </c>
      <c r="H14" s="1">
        <v>6</v>
      </c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Q14" t="s">
        <v>0</v>
      </c>
      <c r="R14" s="1">
        <v>1</v>
      </c>
      <c r="S14" s="1">
        <v>2</v>
      </c>
      <c r="T14" s="1">
        <v>3</v>
      </c>
      <c r="U14" s="1">
        <v>4</v>
      </c>
      <c r="V14" s="1">
        <v>5</v>
      </c>
      <c r="W14" s="1">
        <v>6</v>
      </c>
      <c r="X14" s="1">
        <v>7</v>
      </c>
      <c r="Y14" s="1">
        <v>8</v>
      </c>
      <c r="Z14" s="1">
        <v>9</v>
      </c>
      <c r="AA14" s="1">
        <v>10</v>
      </c>
      <c r="AB14" s="1">
        <v>11</v>
      </c>
      <c r="AC14" s="1">
        <v>12</v>
      </c>
      <c r="AF14" t="s">
        <v>0</v>
      </c>
      <c r="AG14" s="1">
        <v>1</v>
      </c>
      <c r="AH14" s="1">
        <v>2</v>
      </c>
      <c r="AI14" s="1">
        <v>3</v>
      </c>
      <c r="AJ14" s="1">
        <v>4</v>
      </c>
      <c r="AK14" s="1">
        <v>5</v>
      </c>
      <c r="AL14" s="1">
        <v>6</v>
      </c>
      <c r="AM14" s="1">
        <v>7</v>
      </c>
      <c r="AN14" s="1">
        <v>8</v>
      </c>
      <c r="AO14" s="1">
        <v>9</v>
      </c>
      <c r="AP14" s="1">
        <v>10</v>
      </c>
      <c r="AQ14" s="1">
        <v>11</v>
      </c>
      <c r="AR14" s="1">
        <v>12</v>
      </c>
      <c r="AV14">
        <f>SUM(AG15:AJ22)/31</f>
        <v>9.0580645161290416E-3</v>
      </c>
      <c r="AW14">
        <f>SUM(AK15:AN22)/31</f>
        <v>8.8870967741935449E-3</v>
      </c>
      <c r="AX14">
        <f>SUM(AO15:AR22)/31</f>
        <v>1.8106451612903227E-2</v>
      </c>
      <c r="AY14" s="6">
        <f>AVERAGE(AV14:AX14)</f>
        <v>1.2017204301075271E-2</v>
      </c>
      <c r="AZ14" s="7">
        <f>STDEV(AV14:AX14)</f>
        <v>5.2741356742739059E-3</v>
      </c>
      <c r="BA14">
        <f>AZ14*100/AY14</f>
        <v>43.888208456287863</v>
      </c>
    </row>
    <row r="15" spans="2:53" x14ac:dyDescent="0.3">
      <c r="B15" t="s">
        <v>1</v>
      </c>
      <c r="C15" s="15">
        <v>0.30909999999999999</v>
      </c>
      <c r="D15" s="15">
        <v>0.31309999999999999</v>
      </c>
      <c r="E15" s="15">
        <v>0.30320000000000003</v>
      </c>
      <c r="F15" s="15">
        <v>0.31119999999999998</v>
      </c>
      <c r="G15" s="15">
        <v>0.42370000000000002</v>
      </c>
      <c r="H15" s="15">
        <v>0.70009999999999994</v>
      </c>
      <c r="I15" s="15">
        <v>0.29880000000000001</v>
      </c>
      <c r="J15" s="15">
        <v>0.28689999999999999</v>
      </c>
      <c r="K15" s="15">
        <v>0.2828</v>
      </c>
      <c r="L15" s="15">
        <v>0.29330000000000001</v>
      </c>
      <c r="M15" s="15">
        <v>0.29289999999999999</v>
      </c>
      <c r="N15" s="15">
        <v>0.4118</v>
      </c>
      <c r="Q15" t="s">
        <v>1</v>
      </c>
      <c r="R15" s="11">
        <f>C15-$C$4</f>
        <v>2.679999999999999E-2</v>
      </c>
      <c r="S15" s="3">
        <f>D15-$D$4</f>
        <v>3.3399999999999985E-2</v>
      </c>
      <c r="T15" s="3">
        <f>E15-$E$4</f>
        <v>3.2100000000000017E-2</v>
      </c>
      <c r="U15" s="3">
        <f>F15-$F$4</f>
        <v>4.1300000000000003E-2</v>
      </c>
      <c r="V15" s="11">
        <f>G15-$G$4</f>
        <v>0.16980000000000001</v>
      </c>
      <c r="W15" s="3">
        <f>H15-$H$4</f>
        <v>0.44529999999999992</v>
      </c>
      <c r="X15" s="3">
        <f>I15-$I$4</f>
        <v>4.3100000000000027E-2</v>
      </c>
      <c r="Y15" s="3">
        <f>J15-$J$4</f>
        <v>3.2099999999999962E-2</v>
      </c>
      <c r="Z15" s="11">
        <f>K15-$K$4</f>
        <v>4.7399999999999998E-2</v>
      </c>
      <c r="AA15" s="3">
        <f>L15-$L$4</f>
        <v>4.0399999999999991E-2</v>
      </c>
      <c r="AB15" s="3">
        <f>M15-$M$4</f>
        <v>4.1800000000000004E-2</v>
      </c>
      <c r="AC15" s="3">
        <f>N15-$N$4</f>
        <v>0.16209999999999999</v>
      </c>
      <c r="AF15" t="s">
        <v>1</v>
      </c>
      <c r="AG15" s="3">
        <f>IF(R15-$R$15&lt;0, "0", R15-$R$15)</f>
        <v>0</v>
      </c>
      <c r="AH15" s="3">
        <f t="shared" ref="AH15:AJ22" si="0">IF(S15-$R$15&lt;0, "0", S15-$R$15)</f>
        <v>6.5999999999999948E-3</v>
      </c>
      <c r="AI15" s="3">
        <f t="shared" si="0"/>
        <v>5.3000000000000269E-3</v>
      </c>
      <c r="AJ15" s="3">
        <f>IF(U15-$R$15&lt;0, "0", U15-$R$15)</f>
        <v>1.4500000000000013E-2</v>
      </c>
      <c r="AK15" s="3">
        <f>IF(V15-$V$15&lt;0, "0", V15-$V$15)</f>
        <v>0</v>
      </c>
      <c r="AL15" s="3">
        <f t="shared" ref="AL15:AN22" si="1">IF(W15-$V$15&lt;0, "0", W15-$V$15)</f>
        <v>0.27549999999999991</v>
      </c>
      <c r="AM15" s="3" t="str">
        <f t="shared" si="1"/>
        <v>0</v>
      </c>
      <c r="AN15" s="3" t="str">
        <f t="shared" si="1"/>
        <v>0</v>
      </c>
      <c r="AO15" s="3">
        <f>IF(Z15-$Z$15&lt;0, "0", Z15-$Z$15)</f>
        <v>0</v>
      </c>
      <c r="AP15" s="3" t="str">
        <f t="shared" ref="AP15:AR22" si="2">IF(AA15-$Z$15&lt;0, "0", AA15-$Z$15)</f>
        <v>0</v>
      </c>
      <c r="AQ15" s="3" t="str">
        <f t="shared" si="2"/>
        <v>0</v>
      </c>
      <c r="AR15" s="3">
        <f t="shared" si="2"/>
        <v>0.1147</v>
      </c>
    </row>
    <row r="16" spans="2:53" x14ac:dyDescent="0.3">
      <c r="B16" t="s">
        <v>2</v>
      </c>
      <c r="C16" s="15">
        <v>0.3221</v>
      </c>
      <c r="D16" s="15">
        <v>0.43070000000000003</v>
      </c>
      <c r="E16" s="15">
        <v>0.31709999999999999</v>
      </c>
      <c r="F16" s="15">
        <v>0.29620000000000002</v>
      </c>
      <c r="G16" s="15">
        <v>0.26090000000000002</v>
      </c>
      <c r="H16" s="15">
        <v>0.38129999999999997</v>
      </c>
      <c r="I16" s="15">
        <v>0.27839999999999998</v>
      </c>
      <c r="J16" s="15">
        <v>0.28689999999999999</v>
      </c>
      <c r="K16" s="15">
        <v>0.27110000000000001</v>
      </c>
      <c r="L16" s="15">
        <v>0.42359999999999998</v>
      </c>
      <c r="M16" s="15">
        <v>0.30030000000000001</v>
      </c>
      <c r="N16" s="15">
        <v>0.2873</v>
      </c>
      <c r="Q16" t="s">
        <v>2</v>
      </c>
      <c r="R16" s="3">
        <f>C16-$C$5</f>
        <v>3.9399999999999991E-2</v>
      </c>
      <c r="S16" s="3">
        <f>D16-$D$5</f>
        <v>6.1900000000000011E-2</v>
      </c>
      <c r="T16" s="3">
        <f>E16-$E$5</f>
        <v>1.9799999999999984E-2</v>
      </c>
      <c r="U16" s="3">
        <f>F16-$F$5</f>
        <v>2.9000000000000026E-2</v>
      </c>
      <c r="V16" s="3">
        <f>G16-$G$5</f>
        <v>2.5900000000000034E-2</v>
      </c>
      <c r="W16" s="3">
        <f>H16-$H$5</f>
        <v>6.4799999999999969E-2</v>
      </c>
      <c r="X16" s="3">
        <f>I16-$I$5</f>
        <v>2.7099999999999957E-2</v>
      </c>
      <c r="Y16" s="3">
        <f>J16-$J$5</f>
        <v>3.2299999999999995E-2</v>
      </c>
      <c r="Z16" s="3">
        <f>K16-$K$5</f>
        <v>2.7700000000000002E-2</v>
      </c>
      <c r="AA16" s="3">
        <f>L16-$L$5</f>
        <v>6.1499999999999999E-2</v>
      </c>
      <c r="AB16" s="3">
        <f>M16-$M$5</f>
        <v>3.8700000000000012E-2</v>
      </c>
      <c r="AC16" s="3">
        <f>N16-$N$5</f>
        <v>3.620000000000001E-2</v>
      </c>
      <c r="AF16" t="s">
        <v>2</v>
      </c>
      <c r="AG16" s="3">
        <f>IF(R16-$R$15&lt;0, "0", R16-$R$15)</f>
        <v>1.26E-2</v>
      </c>
      <c r="AH16" s="3">
        <f t="shared" si="0"/>
        <v>3.510000000000002E-2</v>
      </c>
      <c r="AI16" s="3" t="str">
        <f t="shared" si="0"/>
        <v>0</v>
      </c>
      <c r="AJ16" s="3">
        <f t="shared" si="0"/>
        <v>2.2000000000000353E-3</v>
      </c>
      <c r="AK16" s="3" t="str">
        <f t="shared" ref="AK16:AK22" si="3">IF(V16-$V$15&lt;0, "0", V16-$V$15)</f>
        <v>0</v>
      </c>
      <c r="AL16" s="3" t="str">
        <f t="shared" si="1"/>
        <v>0</v>
      </c>
      <c r="AM16" s="3" t="str">
        <f t="shared" si="1"/>
        <v>0</v>
      </c>
      <c r="AN16" s="3" t="str">
        <f t="shared" si="1"/>
        <v>0</v>
      </c>
      <c r="AO16" s="3" t="str">
        <f t="shared" ref="AO16:AO22" si="4">IF(Z16-$Z$15&lt;0, "0", Z16-$Z$15)</f>
        <v>0</v>
      </c>
      <c r="AP16" s="3">
        <f t="shared" si="2"/>
        <v>1.4100000000000001E-2</v>
      </c>
      <c r="AQ16" s="3" t="str">
        <f t="shared" si="2"/>
        <v>0</v>
      </c>
      <c r="AR16" s="3" t="str">
        <f t="shared" si="2"/>
        <v>0</v>
      </c>
    </row>
    <row r="17" spans="2:58" x14ac:dyDescent="0.3">
      <c r="B17" t="s">
        <v>3</v>
      </c>
      <c r="C17" s="15">
        <v>0.29530000000000001</v>
      </c>
      <c r="D17" s="15">
        <v>0.40179999999999999</v>
      </c>
      <c r="E17" s="15">
        <v>0.32329999999999998</v>
      </c>
      <c r="F17" s="15">
        <v>0.31240000000000001</v>
      </c>
      <c r="G17" s="15">
        <v>0.30099999999999999</v>
      </c>
      <c r="H17" s="15">
        <v>0.2984</v>
      </c>
      <c r="I17" s="15">
        <v>0.29980000000000001</v>
      </c>
      <c r="J17" s="15">
        <v>0.41599999999999998</v>
      </c>
      <c r="K17" s="15">
        <v>0.26919999999999999</v>
      </c>
      <c r="L17" s="15">
        <v>0.3493</v>
      </c>
      <c r="M17" s="15">
        <v>0.28770000000000001</v>
      </c>
      <c r="N17" s="15">
        <v>0.30709999999999998</v>
      </c>
      <c r="Q17" t="s">
        <v>3</v>
      </c>
      <c r="R17" s="3">
        <f>C17-$C$6</f>
        <v>8.4000000000000186E-3</v>
      </c>
      <c r="S17" s="3">
        <f>D17-$D$6</f>
        <v>0.11180000000000001</v>
      </c>
      <c r="T17" s="3">
        <f>E17-$E$6</f>
        <v>2.4799999999999989E-2</v>
      </c>
      <c r="U17" s="3">
        <f>F17-$F$6</f>
        <v>2.9100000000000015E-2</v>
      </c>
      <c r="V17" s="3">
        <f>G17-$G$6</f>
        <v>1.3600000000000001E-2</v>
      </c>
      <c r="W17" s="3">
        <f>H17-$H$6</f>
        <v>3.3499999999999974E-2</v>
      </c>
      <c r="X17" s="3">
        <f>I17-$I$6</f>
        <v>7.1999999999999842E-3</v>
      </c>
      <c r="Y17" s="3">
        <f>J17-$J$6</f>
        <v>0.15459999999999996</v>
      </c>
      <c r="Z17" s="3">
        <f>K17-$K$6</f>
        <v>5.7999999999999718E-3</v>
      </c>
      <c r="AA17" s="3">
        <f>L17-$L$6</f>
        <v>8.8100000000000012E-2</v>
      </c>
      <c r="AB17" s="3">
        <f>M17-$M$6</f>
        <v>1.040000000000002E-2</v>
      </c>
      <c r="AC17" s="3">
        <f>N17-$N$6</f>
        <v>2.0899999999999974E-2</v>
      </c>
      <c r="AF17" t="s">
        <v>3</v>
      </c>
      <c r="AG17" s="3" t="str">
        <f t="shared" ref="AG17:AG22" si="5">IF(R17-$R$15&lt;0, "0", R17-$R$15)</f>
        <v>0</v>
      </c>
      <c r="AH17" s="3">
        <f t="shared" si="0"/>
        <v>8.500000000000002E-2</v>
      </c>
      <c r="AI17" s="3" t="str">
        <f t="shared" si="0"/>
        <v>0</v>
      </c>
      <c r="AJ17" s="3">
        <f t="shared" si="0"/>
        <v>2.3000000000000242E-3</v>
      </c>
      <c r="AK17" s="3" t="str">
        <f t="shared" si="3"/>
        <v>0</v>
      </c>
      <c r="AL17" s="3" t="str">
        <f t="shared" si="1"/>
        <v>0</v>
      </c>
      <c r="AM17" s="3" t="str">
        <f t="shared" si="1"/>
        <v>0</v>
      </c>
      <c r="AN17" s="3" t="str">
        <f t="shared" si="1"/>
        <v>0</v>
      </c>
      <c r="AO17" s="3" t="str">
        <f t="shared" si="4"/>
        <v>0</v>
      </c>
      <c r="AP17" s="3">
        <f t="shared" si="2"/>
        <v>4.0700000000000014E-2</v>
      </c>
      <c r="AQ17" s="3" t="str">
        <f t="shared" si="2"/>
        <v>0</v>
      </c>
      <c r="AR17" s="3" t="str">
        <f t="shared" si="2"/>
        <v>0</v>
      </c>
      <c r="BE17" t="s">
        <v>13</v>
      </c>
      <c r="BF17" t="s">
        <v>14</v>
      </c>
    </row>
    <row r="18" spans="2:58" x14ac:dyDescent="0.3">
      <c r="B18" t="s">
        <v>4</v>
      </c>
      <c r="C18" s="15">
        <v>0.29199999999999998</v>
      </c>
      <c r="D18" s="15">
        <v>0.3251</v>
      </c>
      <c r="E18" s="15">
        <v>0.31879999999999997</v>
      </c>
      <c r="F18" s="15">
        <v>0.31380000000000002</v>
      </c>
      <c r="G18" s="15">
        <v>0.28520000000000001</v>
      </c>
      <c r="H18" s="15">
        <v>0.30969999999999998</v>
      </c>
      <c r="I18" s="15">
        <v>0.30830000000000002</v>
      </c>
      <c r="J18" s="15">
        <v>0.30230000000000001</v>
      </c>
      <c r="K18" s="15">
        <v>0.2787</v>
      </c>
      <c r="L18" s="15">
        <v>0.29020000000000001</v>
      </c>
      <c r="M18" s="15">
        <v>0.29210000000000003</v>
      </c>
      <c r="N18" s="15">
        <v>0.27700000000000002</v>
      </c>
      <c r="Q18" t="s">
        <v>4</v>
      </c>
      <c r="R18" s="3">
        <f>C18-$C$7</f>
        <v>1.369999999999999E-2</v>
      </c>
      <c r="S18" s="3">
        <f>D18-$D$7</f>
        <v>2.1899999999999975E-2</v>
      </c>
      <c r="T18" s="3">
        <f>E18-$E$7</f>
        <v>2.3599999999999954E-2</v>
      </c>
      <c r="U18" s="3">
        <f>F18-$F$7</f>
        <v>5.3600000000000037E-2</v>
      </c>
      <c r="V18" s="3">
        <f>G18-$G$7</f>
        <v>1.8900000000000028E-2</v>
      </c>
      <c r="W18" s="3">
        <f>H18-$H$7</f>
        <v>2.8099999999999958E-2</v>
      </c>
      <c r="X18" s="3">
        <f>I18-$I$7</f>
        <v>3.3400000000000041E-2</v>
      </c>
      <c r="Y18" s="3">
        <f>J18-$J$7</f>
        <v>6.3400000000000012E-2</v>
      </c>
      <c r="Z18" s="3">
        <f>K18-$K$7</f>
        <v>2.4199999999999999E-2</v>
      </c>
      <c r="AA18" s="3">
        <f>L18-$L$7</f>
        <v>3.4100000000000019E-2</v>
      </c>
      <c r="AB18" s="3">
        <f>M18-$M$7</f>
        <v>4.6400000000000025E-2</v>
      </c>
      <c r="AC18" s="3">
        <f>N18-$N$7</f>
        <v>2.9000000000000026E-2</v>
      </c>
      <c r="AF18" t="s">
        <v>4</v>
      </c>
      <c r="AG18" s="3" t="str">
        <f t="shared" si="5"/>
        <v>0</v>
      </c>
      <c r="AH18" s="3" t="str">
        <f t="shared" si="0"/>
        <v>0</v>
      </c>
      <c r="AI18" s="3" t="str">
        <f t="shared" si="0"/>
        <v>0</v>
      </c>
      <c r="AJ18" s="3">
        <f t="shared" si="0"/>
        <v>2.6800000000000046E-2</v>
      </c>
      <c r="AK18" s="3" t="str">
        <f t="shared" si="3"/>
        <v>0</v>
      </c>
      <c r="AL18" s="3" t="str">
        <f t="shared" si="1"/>
        <v>0</v>
      </c>
      <c r="AM18" s="3" t="str">
        <f t="shared" si="1"/>
        <v>0</v>
      </c>
      <c r="AN18" s="3" t="str">
        <f t="shared" si="1"/>
        <v>0</v>
      </c>
      <c r="AO18" s="3" t="str">
        <f t="shared" si="4"/>
        <v>0</v>
      </c>
      <c r="AP18" s="3" t="str">
        <f t="shared" si="2"/>
        <v>0</v>
      </c>
      <c r="AQ18" s="3" t="str">
        <f t="shared" si="2"/>
        <v>0</v>
      </c>
      <c r="AR18" s="3" t="str">
        <f t="shared" si="2"/>
        <v>0</v>
      </c>
      <c r="BD18">
        <v>24</v>
      </c>
      <c r="BE18">
        <f>AY14</f>
        <v>1.2017204301075271E-2</v>
      </c>
      <c r="BF18">
        <f>AZ14</f>
        <v>5.2741356742739059E-3</v>
      </c>
    </row>
    <row r="19" spans="2:58" x14ac:dyDescent="0.3">
      <c r="B19" t="s">
        <v>5</v>
      </c>
      <c r="C19" s="15">
        <v>0.3105</v>
      </c>
      <c r="D19" s="15">
        <v>0.31919999999999998</v>
      </c>
      <c r="E19" s="15">
        <v>0.31380000000000002</v>
      </c>
      <c r="F19" s="15">
        <v>0.32169999999999999</v>
      </c>
      <c r="G19" s="15">
        <v>0.312</v>
      </c>
      <c r="H19" s="15">
        <v>0.32040000000000002</v>
      </c>
      <c r="I19" s="15">
        <v>0.3105</v>
      </c>
      <c r="J19" s="15">
        <v>0.28510000000000002</v>
      </c>
      <c r="K19" s="15">
        <v>0.29809999999999998</v>
      </c>
      <c r="L19" s="15">
        <v>0.28749999999999998</v>
      </c>
      <c r="M19" s="15">
        <v>0.29670000000000002</v>
      </c>
      <c r="N19" s="15">
        <v>0.27750000000000002</v>
      </c>
      <c r="Q19" t="s">
        <v>5</v>
      </c>
      <c r="R19" s="3">
        <f>C19-$C$8</f>
        <v>1.3500000000000012E-2</v>
      </c>
      <c r="S19" s="3">
        <f>D19-$D$8</f>
        <v>2.360000000000001E-2</v>
      </c>
      <c r="T19" s="3">
        <f>E19-$E$8</f>
        <v>2.7900000000000036E-2</v>
      </c>
      <c r="U19" s="3">
        <f>F19-$F$8</f>
        <v>2.959999999999996E-2</v>
      </c>
      <c r="V19" s="3">
        <f>G19-$G$8</f>
        <v>1.8399999999999972E-2</v>
      </c>
      <c r="W19" s="3">
        <f>H19-$H$8</f>
        <v>3.1400000000000039E-2</v>
      </c>
      <c r="X19" s="3">
        <f>I19-$I$8</f>
        <v>3.2600000000000018E-2</v>
      </c>
      <c r="Y19" s="3">
        <f>J19-$J$8</f>
        <v>2.8100000000000014E-2</v>
      </c>
      <c r="Z19" s="3">
        <f>K19-$K$8</f>
        <v>2.5999999999999968E-2</v>
      </c>
      <c r="AA19" s="3">
        <f>L19-$L$8</f>
        <v>3.1799999999999995E-2</v>
      </c>
      <c r="AB19" s="3">
        <f>M19-$M$8</f>
        <v>3.6400000000000043E-2</v>
      </c>
      <c r="AC19" s="3">
        <f>N19-$N$8</f>
        <v>3.8200000000000012E-2</v>
      </c>
      <c r="AF19" t="s">
        <v>5</v>
      </c>
      <c r="AG19" s="3" t="str">
        <f t="shared" si="5"/>
        <v>0</v>
      </c>
      <c r="AH19" s="3" t="str">
        <f t="shared" si="0"/>
        <v>0</v>
      </c>
      <c r="AI19" s="3">
        <f t="shared" si="0"/>
        <v>1.1000000000000454E-3</v>
      </c>
      <c r="AJ19" s="3">
        <f t="shared" si="0"/>
        <v>2.7999999999999692E-3</v>
      </c>
      <c r="AK19" s="3" t="str">
        <f t="shared" si="3"/>
        <v>0</v>
      </c>
      <c r="AL19" s="3" t="str">
        <f t="shared" si="1"/>
        <v>0</v>
      </c>
      <c r="AM19" s="3" t="str">
        <f t="shared" si="1"/>
        <v>0</v>
      </c>
      <c r="AN19" s="3" t="str">
        <f t="shared" si="1"/>
        <v>0</v>
      </c>
      <c r="AO19" s="3" t="str">
        <f t="shared" si="4"/>
        <v>0</v>
      </c>
      <c r="AP19" s="3" t="str">
        <f t="shared" si="2"/>
        <v>0</v>
      </c>
      <c r="AQ19" s="3" t="str">
        <f t="shared" si="2"/>
        <v>0</v>
      </c>
      <c r="AR19" s="3" t="str">
        <f t="shared" si="2"/>
        <v>0</v>
      </c>
      <c r="BD19">
        <v>48</v>
      </c>
      <c r="BE19">
        <f>AY25</f>
        <v>5.1270967741935486E-2</v>
      </c>
      <c r="BF19">
        <f>AZ25</f>
        <v>3.6578680609476229E-2</v>
      </c>
    </row>
    <row r="20" spans="2:58" x14ac:dyDescent="0.3">
      <c r="B20" t="s">
        <v>6</v>
      </c>
      <c r="C20" s="15">
        <v>0.31440000000000001</v>
      </c>
      <c r="D20" s="15">
        <v>0.32169999999999999</v>
      </c>
      <c r="E20" s="15">
        <v>0.3165</v>
      </c>
      <c r="F20" s="15">
        <v>0.28649999999999998</v>
      </c>
      <c r="G20" s="15">
        <v>0.30109999999999998</v>
      </c>
      <c r="H20" s="15">
        <v>0.28129999999999999</v>
      </c>
      <c r="I20" s="15">
        <v>0.28410000000000002</v>
      </c>
      <c r="J20" s="15">
        <v>0.2903</v>
      </c>
      <c r="K20" s="15">
        <v>0.30009999999999998</v>
      </c>
      <c r="L20" s="15">
        <v>0.2777</v>
      </c>
      <c r="M20" s="15">
        <v>0.29070000000000001</v>
      </c>
      <c r="N20" s="15">
        <v>0.27300000000000002</v>
      </c>
      <c r="Q20" t="s">
        <v>6</v>
      </c>
      <c r="R20" s="3">
        <f>C20-$C$9</f>
        <v>2.8200000000000003E-2</v>
      </c>
      <c r="S20" s="3">
        <f>D20-$D$9</f>
        <v>2.679999999999999E-2</v>
      </c>
      <c r="T20" s="3">
        <f>E20-$E$9</f>
        <v>3.5000000000000031E-2</v>
      </c>
      <c r="U20" s="3">
        <f>F20-$F$9</f>
        <v>2.9399999999999982E-2</v>
      </c>
      <c r="V20" s="3">
        <f>G20-$G$9</f>
        <v>3.2899999999999985E-2</v>
      </c>
      <c r="W20" s="3">
        <f>H20-$H$9</f>
        <v>2.5299999999999989E-2</v>
      </c>
      <c r="X20" s="3">
        <f>I20-$I$9</f>
        <v>3.0000000000000027E-2</v>
      </c>
      <c r="Y20" s="3">
        <f>J20-$J$9</f>
        <v>3.6799999999999999E-2</v>
      </c>
      <c r="Z20" s="3">
        <f>K20-$K$9</f>
        <v>3.7399999999999989E-2</v>
      </c>
      <c r="AA20" s="3">
        <f>L20-$L$9</f>
        <v>3.9099999999999996E-2</v>
      </c>
      <c r="AB20" s="3">
        <f>M20-$M$9</f>
        <v>3.9700000000000013E-2</v>
      </c>
      <c r="AC20" s="3">
        <f>N20-$N$9</f>
        <v>4.200000000000001E-2</v>
      </c>
      <c r="AF20" t="s">
        <v>6</v>
      </c>
      <c r="AG20" s="3">
        <f t="shared" si="5"/>
        <v>1.4000000000000123E-3</v>
      </c>
      <c r="AH20" s="3">
        <f t="shared" si="0"/>
        <v>0</v>
      </c>
      <c r="AI20" s="3">
        <f t="shared" si="0"/>
        <v>8.2000000000000406E-3</v>
      </c>
      <c r="AJ20" s="3">
        <f t="shared" si="0"/>
        <v>2.5999999999999912E-3</v>
      </c>
      <c r="AK20" s="3" t="str">
        <f t="shared" si="3"/>
        <v>0</v>
      </c>
      <c r="AL20" s="3" t="str">
        <f t="shared" si="1"/>
        <v>0</v>
      </c>
      <c r="AM20" s="3" t="str">
        <f t="shared" si="1"/>
        <v>0</v>
      </c>
      <c r="AN20" s="3" t="str">
        <f t="shared" si="1"/>
        <v>0</v>
      </c>
      <c r="AO20" s="3" t="str">
        <f t="shared" si="4"/>
        <v>0</v>
      </c>
      <c r="AP20" s="3" t="str">
        <f t="shared" si="2"/>
        <v>0</v>
      </c>
      <c r="AQ20" s="3" t="str">
        <f t="shared" si="2"/>
        <v>0</v>
      </c>
      <c r="AR20" s="3" t="str">
        <f t="shared" si="2"/>
        <v>0</v>
      </c>
      <c r="BD20">
        <v>72</v>
      </c>
      <c r="BE20">
        <f>AY36</f>
        <v>9.7354838709677427E-2</v>
      </c>
      <c r="BF20">
        <f>AZ36</f>
        <v>8.1100320770859574E-2</v>
      </c>
    </row>
    <row r="21" spans="2:58" x14ac:dyDescent="0.3">
      <c r="B21" t="s">
        <v>7</v>
      </c>
      <c r="C21" s="15">
        <v>0.30299999999999999</v>
      </c>
      <c r="D21" s="15">
        <v>0.39279999999999998</v>
      </c>
      <c r="E21" s="15">
        <v>0.31680000000000003</v>
      </c>
      <c r="F21" s="15">
        <v>0.32040000000000002</v>
      </c>
      <c r="G21" s="15">
        <v>0.31909999999999999</v>
      </c>
      <c r="H21" s="15">
        <v>0.30030000000000001</v>
      </c>
      <c r="I21" s="15">
        <v>0.30940000000000001</v>
      </c>
      <c r="J21" s="15">
        <v>0.29310000000000003</v>
      </c>
      <c r="K21" s="15">
        <v>0.68720000000000003</v>
      </c>
      <c r="L21" s="15">
        <v>0.27389999999999998</v>
      </c>
      <c r="M21" s="15">
        <v>0.28370000000000001</v>
      </c>
      <c r="N21" s="15">
        <v>0.2918</v>
      </c>
      <c r="Q21" t="s">
        <v>7</v>
      </c>
      <c r="R21" s="3">
        <f>C21-$C$10</f>
        <v>2.0600000000000007E-2</v>
      </c>
      <c r="S21" s="3">
        <f>D21-$D$10</f>
        <v>8.9499999999999968E-2</v>
      </c>
      <c r="T21" s="3">
        <f>E21-$E$10</f>
        <v>2.3199999999999998E-2</v>
      </c>
      <c r="U21" s="3">
        <f>F21-$F$10</f>
        <v>3.8400000000000045E-2</v>
      </c>
      <c r="V21" s="3">
        <f>G21-$G$10</f>
        <v>1.7399999999999971E-2</v>
      </c>
      <c r="W21" s="3">
        <f>H21-$H$10</f>
        <v>4.0500000000000036E-2</v>
      </c>
      <c r="X21" s="3">
        <f>I21-$I$10</f>
        <v>8.0999999999999961E-3</v>
      </c>
      <c r="Y21" s="3">
        <f>J21-$J$10</f>
        <v>4.5800000000000035E-2</v>
      </c>
      <c r="Z21" s="3">
        <f>K21-$K$10</f>
        <v>0.43920000000000003</v>
      </c>
      <c r="AA21" s="3">
        <f>L21-$L$10</f>
        <v>3.5499999999999976E-2</v>
      </c>
      <c r="AB21" s="3">
        <f>M21-$M$10</f>
        <v>2.9899999999999982E-2</v>
      </c>
      <c r="AC21" s="3">
        <f>N21-$N$10</f>
        <v>4.250000000000001E-2</v>
      </c>
      <c r="AF21" t="s">
        <v>7</v>
      </c>
      <c r="AG21" s="3" t="str">
        <f t="shared" si="5"/>
        <v>0</v>
      </c>
      <c r="AH21" s="3">
        <f t="shared" si="0"/>
        <v>6.2699999999999978E-2</v>
      </c>
      <c r="AI21" s="3" t="str">
        <f t="shared" si="0"/>
        <v>0</v>
      </c>
      <c r="AJ21" s="3">
        <f t="shared" si="0"/>
        <v>1.1600000000000055E-2</v>
      </c>
      <c r="AK21" s="3" t="str">
        <f t="shared" si="3"/>
        <v>0</v>
      </c>
      <c r="AL21" s="3" t="str">
        <f t="shared" si="1"/>
        <v>0</v>
      </c>
      <c r="AM21" s="3" t="str">
        <f t="shared" si="1"/>
        <v>0</v>
      </c>
      <c r="AN21" s="3" t="str">
        <f t="shared" si="1"/>
        <v>0</v>
      </c>
      <c r="AO21" s="3">
        <f t="shared" si="4"/>
        <v>0.39180000000000004</v>
      </c>
      <c r="AP21" s="3" t="str">
        <f t="shared" si="2"/>
        <v>0</v>
      </c>
      <c r="AQ21" s="3" t="str">
        <f t="shared" si="2"/>
        <v>0</v>
      </c>
      <c r="AR21" s="3" t="str">
        <f t="shared" si="2"/>
        <v>0</v>
      </c>
      <c r="BD21">
        <v>96</v>
      </c>
      <c r="BE21">
        <f>$AY$47</f>
        <v>0.10409462365591397</v>
      </c>
      <c r="BF21">
        <f>$AZ$47</f>
        <v>9.5884187662174505E-2</v>
      </c>
    </row>
    <row r="22" spans="2:58" x14ac:dyDescent="0.3">
      <c r="B22" t="s">
        <v>8</v>
      </c>
      <c r="C22" s="15">
        <v>0.29599999999999999</v>
      </c>
      <c r="D22" s="15">
        <v>0.29770000000000002</v>
      </c>
      <c r="E22" s="15">
        <v>0.28199999999999997</v>
      </c>
      <c r="F22" s="15">
        <v>0.31769999999999998</v>
      </c>
      <c r="G22" s="15">
        <v>0.3029</v>
      </c>
      <c r="H22" s="15">
        <v>0.3024</v>
      </c>
      <c r="I22" s="15">
        <v>0.29680000000000001</v>
      </c>
      <c r="J22" s="15">
        <v>0.28489999999999999</v>
      </c>
      <c r="K22" s="15">
        <v>0.29210000000000003</v>
      </c>
      <c r="L22" s="15">
        <v>0.28939999999999999</v>
      </c>
      <c r="M22" s="15">
        <v>0.28610000000000002</v>
      </c>
      <c r="N22" s="15">
        <v>0.28349999999999997</v>
      </c>
      <c r="Q22" t="s">
        <v>8</v>
      </c>
      <c r="R22" s="3">
        <f>C22-$C$11</f>
        <v>1.7199999999999993E-2</v>
      </c>
      <c r="S22" s="3">
        <f>D22-$D$11</f>
        <v>1.1400000000000021E-2</v>
      </c>
      <c r="T22" s="3">
        <f>E22-$E$11</f>
        <v>1.1799999999999977E-2</v>
      </c>
      <c r="U22" s="3">
        <f>F22-$F$11</f>
        <v>2.3899999999999977E-2</v>
      </c>
      <c r="V22" s="3">
        <f>G22-$G$11</f>
        <v>2.1299999999999986E-2</v>
      </c>
      <c r="W22" s="3">
        <f>H22-$H$11</f>
        <v>3.4799999999999998E-2</v>
      </c>
      <c r="X22" s="3">
        <f>I22-$I$11</f>
        <v>2.1100000000000008E-2</v>
      </c>
      <c r="Y22" s="3">
        <f>J22-$J$11</f>
        <v>3.8799999999999973E-2</v>
      </c>
      <c r="Z22" s="3">
        <f>K22-$K$11</f>
        <v>3.570000000000001E-2</v>
      </c>
      <c r="AA22" s="3">
        <f>L22-$L$11</f>
        <v>2.6200000000000001E-2</v>
      </c>
      <c r="AB22" s="3">
        <f>M22-$M$11</f>
        <v>3.3700000000000008E-2</v>
      </c>
      <c r="AC22" s="3">
        <f>N22-$N$11</f>
        <v>4.4899999999999968E-2</v>
      </c>
      <c r="AF22" t="s">
        <v>8</v>
      </c>
      <c r="AG22" s="3" t="str">
        <f t="shared" si="5"/>
        <v>0</v>
      </c>
      <c r="AH22" s="3" t="str">
        <f t="shared" si="0"/>
        <v>0</v>
      </c>
      <c r="AI22" s="3" t="str">
        <f t="shared" si="0"/>
        <v>0</v>
      </c>
      <c r="AJ22" s="3" t="str">
        <f t="shared" si="0"/>
        <v>0</v>
      </c>
      <c r="AK22" s="3" t="str">
        <f t="shared" si="3"/>
        <v>0</v>
      </c>
      <c r="AL22" s="3" t="str">
        <f t="shared" si="1"/>
        <v>0</v>
      </c>
      <c r="AM22" s="3" t="str">
        <f t="shared" si="1"/>
        <v>0</v>
      </c>
      <c r="AN22" s="3" t="str">
        <f t="shared" si="1"/>
        <v>0</v>
      </c>
      <c r="AO22" s="3" t="str">
        <f t="shared" si="4"/>
        <v>0</v>
      </c>
      <c r="AP22" s="3" t="str">
        <f t="shared" si="2"/>
        <v>0</v>
      </c>
      <c r="AQ22" s="3" t="str">
        <f t="shared" si="2"/>
        <v>0</v>
      </c>
      <c r="AR22" s="3" t="str">
        <f t="shared" si="2"/>
        <v>0</v>
      </c>
      <c r="BD22">
        <v>120</v>
      </c>
      <c r="BE22">
        <f>AY58</f>
        <v>0.15408387096774193</v>
      </c>
      <c r="BF22">
        <f>AZ58</f>
        <v>0.13430096301983138</v>
      </c>
    </row>
    <row r="23" spans="2:58" ht="15" thickBot="1" x14ac:dyDescent="0.35">
      <c r="BD23">
        <v>144</v>
      </c>
      <c r="BE23">
        <f>AY69</f>
        <v>0.1662956989247312</v>
      </c>
      <c r="BF23">
        <f>AZ69</f>
        <v>0.1408017941192295</v>
      </c>
    </row>
    <row r="24" spans="2:58" x14ac:dyDescent="0.3">
      <c r="B24">
        <v>48</v>
      </c>
      <c r="Q24">
        <v>48</v>
      </c>
      <c r="AF24">
        <v>48</v>
      </c>
      <c r="AV24" t="s">
        <v>10</v>
      </c>
      <c r="AW24" t="s">
        <v>11</v>
      </c>
      <c r="AX24" t="s">
        <v>12</v>
      </c>
      <c r="AY24" s="4" t="s">
        <v>13</v>
      </c>
      <c r="AZ24" s="5" t="s">
        <v>14</v>
      </c>
      <c r="BD24">
        <v>168</v>
      </c>
      <c r="BE24">
        <f>AY80</f>
        <v>0.1825301075268817</v>
      </c>
      <c r="BF24">
        <f>AZ80</f>
        <v>0.1352415310488243</v>
      </c>
    </row>
    <row r="25" spans="2:58" ht="15" thickBot="1" x14ac:dyDescent="0.35">
      <c r="B25" t="s">
        <v>0</v>
      </c>
      <c r="C25" s="1">
        <v>1</v>
      </c>
      <c r="D25" s="1">
        <v>2</v>
      </c>
      <c r="E25" s="1">
        <v>3</v>
      </c>
      <c r="F25" s="1">
        <v>4</v>
      </c>
      <c r="G25" s="1">
        <v>5</v>
      </c>
      <c r="H25" s="1">
        <v>6</v>
      </c>
      <c r="I25" s="1">
        <v>7</v>
      </c>
      <c r="J25" s="1">
        <v>8</v>
      </c>
      <c r="K25" s="1">
        <v>9</v>
      </c>
      <c r="L25" s="1">
        <v>10</v>
      </c>
      <c r="M25" s="1">
        <v>11</v>
      </c>
      <c r="N25" s="1">
        <v>12</v>
      </c>
      <c r="Q25" t="s">
        <v>0</v>
      </c>
      <c r="R25" s="1">
        <v>1</v>
      </c>
      <c r="S25" s="1">
        <v>2</v>
      </c>
      <c r="T25" s="1">
        <v>3</v>
      </c>
      <c r="U25" s="1">
        <v>4</v>
      </c>
      <c r="V25" s="1">
        <v>5</v>
      </c>
      <c r="W25" s="1">
        <v>6</v>
      </c>
      <c r="X25" s="1">
        <v>7</v>
      </c>
      <c r="Y25" s="1">
        <v>8</v>
      </c>
      <c r="Z25" s="1">
        <v>9</v>
      </c>
      <c r="AA25" s="1">
        <v>10</v>
      </c>
      <c r="AB25" s="1">
        <v>11</v>
      </c>
      <c r="AC25" s="1">
        <v>12</v>
      </c>
      <c r="AF25" t="s">
        <v>0</v>
      </c>
      <c r="AG25" s="1">
        <v>1</v>
      </c>
      <c r="AH25" s="1">
        <v>2</v>
      </c>
      <c r="AI25" s="1">
        <v>3</v>
      </c>
      <c r="AJ25" s="1">
        <v>4</v>
      </c>
      <c r="AK25" s="1">
        <v>5</v>
      </c>
      <c r="AL25" s="1">
        <v>6</v>
      </c>
      <c r="AM25" s="1">
        <v>7</v>
      </c>
      <c r="AN25" s="1">
        <v>8</v>
      </c>
      <c r="AO25" s="1">
        <v>9</v>
      </c>
      <c r="AP25" s="1">
        <v>10</v>
      </c>
      <c r="AQ25" s="1">
        <v>11</v>
      </c>
      <c r="AR25" s="1">
        <v>12</v>
      </c>
      <c r="AV25">
        <f>SUM(AG26:AJ33)/31</f>
        <v>1.8458064516129042E-2</v>
      </c>
      <c r="AW25">
        <f>SUM(AK26:AN33)/31</f>
        <v>4.4645161290322581E-2</v>
      </c>
      <c r="AX25">
        <f>SUM(AO26:AR33)/31</f>
        <v>9.0709677419354831E-2</v>
      </c>
      <c r="AY25" s="6">
        <f>AVERAGE(AV25:AX25)</f>
        <v>5.1270967741935486E-2</v>
      </c>
      <c r="AZ25" s="7">
        <f>STDEV(AV25:AX25)</f>
        <v>3.6578680609476229E-2</v>
      </c>
      <c r="BA25">
        <f>AZ25*100/AY25</f>
        <v>71.343846665015931</v>
      </c>
      <c r="BD25">
        <v>192</v>
      </c>
      <c r="BE25">
        <f>AY91</f>
        <v>0.18633655913978495</v>
      </c>
      <c r="BF25">
        <f>AZ91</f>
        <v>0.13593090019880993</v>
      </c>
    </row>
    <row r="26" spans="2:58" x14ac:dyDescent="0.3">
      <c r="B26" t="s">
        <v>1</v>
      </c>
      <c r="C26" s="15">
        <v>0.30709999999999998</v>
      </c>
      <c r="D26" s="15">
        <v>0.30990000000000001</v>
      </c>
      <c r="E26" s="15">
        <v>0.30640000000000001</v>
      </c>
      <c r="F26" s="15">
        <v>0.31</v>
      </c>
      <c r="G26" s="15">
        <v>0.67949999999999999</v>
      </c>
      <c r="H26" s="15">
        <v>2.0644</v>
      </c>
      <c r="I26" s="15">
        <v>0.30159999999999998</v>
      </c>
      <c r="J26" s="15">
        <v>0.28610000000000002</v>
      </c>
      <c r="K26" s="15">
        <v>0.28510000000000002</v>
      </c>
      <c r="L26" s="15">
        <v>0.29249999999999998</v>
      </c>
      <c r="M26" s="15">
        <v>0.29120000000000001</v>
      </c>
      <c r="N26" s="15">
        <v>0.54369999999999996</v>
      </c>
      <c r="Q26" t="s">
        <v>1</v>
      </c>
      <c r="R26" s="11">
        <f>C26-$C$4</f>
        <v>2.4799999999999989E-2</v>
      </c>
      <c r="S26" s="3">
        <f>D26-$D$4</f>
        <v>3.0200000000000005E-2</v>
      </c>
      <c r="T26" s="3">
        <f>E26-$E$4</f>
        <v>3.5299999999999998E-2</v>
      </c>
      <c r="U26" s="3">
        <f>F26-$F$4</f>
        <v>4.0100000000000025E-2</v>
      </c>
      <c r="V26" s="11">
        <f>G26-$G$4</f>
        <v>0.42559999999999998</v>
      </c>
      <c r="W26" s="3">
        <f>H26-$H$4</f>
        <v>1.8096000000000001</v>
      </c>
      <c r="X26" s="3">
        <f>I26-$I$4</f>
        <v>4.5899999999999996E-2</v>
      </c>
      <c r="Y26" s="3">
        <f>J26-$J$4</f>
        <v>3.1299999999999994E-2</v>
      </c>
      <c r="Z26" s="11">
        <f>K26-$K$4</f>
        <v>4.9700000000000022E-2</v>
      </c>
      <c r="AA26" s="3">
        <f>L26-$L$4</f>
        <v>3.9599999999999969E-2</v>
      </c>
      <c r="AB26" s="3">
        <f>M26-$M$4</f>
        <v>4.0100000000000025E-2</v>
      </c>
      <c r="AC26" s="3">
        <f>N26-$N$4</f>
        <v>0.29399999999999993</v>
      </c>
      <c r="AF26" t="s">
        <v>1</v>
      </c>
      <c r="AG26" s="3">
        <f>IF(R26-$R$26&lt;0,"0",R26-$R$26)</f>
        <v>0</v>
      </c>
      <c r="AH26" s="3">
        <f t="shared" ref="AH26:AJ33" si="6">IF(S26-$R$26&lt;0,"0",S26-$R$26)</f>
        <v>5.4000000000000159E-3</v>
      </c>
      <c r="AI26" s="3">
        <f t="shared" si="6"/>
        <v>1.0500000000000009E-2</v>
      </c>
      <c r="AJ26" s="3">
        <f t="shared" si="6"/>
        <v>1.5300000000000036E-2</v>
      </c>
      <c r="AK26" s="3">
        <f>IF(V26-$V$26&lt;0,"0",V26-$V$26)</f>
        <v>0</v>
      </c>
      <c r="AL26" s="3">
        <f t="shared" ref="AL26:AN33" si="7">IF(W26-$V$26&lt;0,"0",W26-$V$26)</f>
        <v>1.3840000000000001</v>
      </c>
      <c r="AM26" s="3" t="str">
        <f t="shared" si="7"/>
        <v>0</v>
      </c>
      <c r="AN26" s="3" t="str">
        <f t="shared" si="7"/>
        <v>0</v>
      </c>
      <c r="AO26" s="3">
        <f>IF(Z26-$Z$26&lt;0,"0",Z26-$Z$26)</f>
        <v>0</v>
      </c>
      <c r="AP26" s="3" t="str">
        <f t="shared" ref="AP26:AR33" si="8">IF(AA26-$Z$26&lt;0,"0",AA26-$Z$26)</f>
        <v>0</v>
      </c>
      <c r="AQ26" s="3" t="str">
        <f t="shared" si="8"/>
        <v>0</v>
      </c>
      <c r="AR26" s="3">
        <f t="shared" si="8"/>
        <v>0.24429999999999991</v>
      </c>
      <c r="BD26">
        <v>216</v>
      </c>
      <c r="BE26">
        <f>AY102</f>
        <v>0.23309462365591402</v>
      </c>
      <c r="BF26">
        <f>AZ102</f>
        <v>0.16282080611707234</v>
      </c>
    </row>
    <row r="27" spans="2:58" x14ac:dyDescent="0.3">
      <c r="B27" t="s">
        <v>2</v>
      </c>
      <c r="C27" s="15">
        <v>0.3175</v>
      </c>
      <c r="D27" s="15">
        <v>0.41499999999999998</v>
      </c>
      <c r="E27" s="15">
        <v>0.3155</v>
      </c>
      <c r="F27" s="15">
        <v>0.29670000000000002</v>
      </c>
      <c r="G27" s="15">
        <v>0.26079999999999998</v>
      </c>
      <c r="H27" s="15">
        <v>0.36249999999999999</v>
      </c>
      <c r="I27" s="15">
        <v>0.2802</v>
      </c>
      <c r="J27" s="15">
        <v>0.29099999999999998</v>
      </c>
      <c r="K27" s="15">
        <v>0.28260000000000002</v>
      </c>
      <c r="L27" s="15">
        <v>0.40789999999999998</v>
      </c>
      <c r="M27" s="15">
        <v>0.30149999999999999</v>
      </c>
      <c r="N27" s="15">
        <v>0.28889999999999999</v>
      </c>
      <c r="Q27" t="s">
        <v>2</v>
      </c>
      <c r="R27" s="3">
        <f>C27-$C$5</f>
        <v>3.4799999999999998E-2</v>
      </c>
      <c r="S27" s="3">
        <f>D27-$D$5</f>
        <v>4.6199999999999963E-2</v>
      </c>
      <c r="T27" s="3">
        <f>E27-$E$5</f>
        <v>1.8199999999999994E-2</v>
      </c>
      <c r="U27" s="3">
        <f>F27-$F$5</f>
        <v>2.9500000000000026E-2</v>
      </c>
      <c r="V27" s="3">
        <f>G27-$G$5</f>
        <v>2.579999999999999E-2</v>
      </c>
      <c r="W27" s="3">
        <f>H27-$H$5</f>
        <v>4.5999999999999985E-2</v>
      </c>
      <c r="X27" s="3">
        <f>I27-$I$5</f>
        <v>2.8899999999999981E-2</v>
      </c>
      <c r="Y27" s="3">
        <f>J27-$J$5</f>
        <v>3.6399999999999988E-2</v>
      </c>
      <c r="Z27" s="3">
        <f>K27-$K$5</f>
        <v>3.9200000000000013E-2</v>
      </c>
      <c r="AA27" s="3">
        <f>L27-$L$5</f>
        <v>4.5800000000000007E-2</v>
      </c>
      <c r="AB27" s="3">
        <f>M27-$M$5</f>
        <v>3.9899999999999991E-2</v>
      </c>
      <c r="AC27" s="3">
        <f>N27-$N$5</f>
        <v>3.78E-2</v>
      </c>
      <c r="AF27" t="s">
        <v>2</v>
      </c>
      <c r="AG27" s="3">
        <f>IF(R27-$R$26&lt;0,"0",R27-$R$26)</f>
        <v>1.0000000000000009E-2</v>
      </c>
      <c r="AH27" s="3">
        <f t="shared" si="6"/>
        <v>2.1399999999999975E-2</v>
      </c>
      <c r="AI27" s="3" t="str">
        <f t="shared" si="6"/>
        <v>0</v>
      </c>
      <c r="AJ27" s="3">
        <f t="shared" si="6"/>
        <v>4.7000000000000375E-3</v>
      </c>
      <c r="AK27" s="3" t="str">
        <f t="shared" ref="AK27:AK33" si="9">IF(V27-$V$26&lt;0,"0",V27-$V$26)</f>
        <v>0</v>
      </c>
      <c r="AL27" s="3" t="str">
        <f t="shared" si="7"/>
        <v>0</v>
      </c>
      <c r="AM27" s="3" t="str">
        <f t="shared" si="7"/>
        <v>0</v>
      </c>
      <c r="AN27" s="3" t="str">
        <f t="shared" si="7"/>
        <v>0</v>
      </c>
      <c r="AO27" s="3" t="str">
        <f t="shared" ref="AO27:AO33" si="10">IF(Z27-$Z$26&lt;0,"0",Z27-$Z$26)</f>
        <v>0</v>
      </c>
      <c r="AP27" s="3" t="str">
        <f t="shared" si="8"/>
        <v>0</v>
      </c>
      <c r="AQ27" s="3" t="str">
        <f t="shared" si="8"/>
        <v>0</v>
      </c>
      <c r="AR27" s="3" t="str">
        <f t="shared" si="8"/>
        <v>0</v>
      </c>
      <c r="BD27">
        <v>240</v>
      </c>
      <c r="BE27">
        <f>AY113</f>
        <v>0.29596774193548386</v>
      </c>
      <c r="BF27">
        <f>AZ113</f>
        <v>0.19150542247317312</v>
      </c>
    </row>
    <row r="28" spans="2:58" x14ac:dyDescent="0.3">
      <c r="B28" t="s">
        <v>3</v>
      </c>
      <c r="C28" s="15">
        <v>0.29659999999999997</v>
      </c>
      <c r="D28" s="15">
        <v>0.5071</v>
      </c>
      <c r="E28" s="15">
        <v>0.3261</v>
      </c>
      <c r="F28" s="15">
        <v>0.3145</v>
      </c>
      <c r="G28" s="15">
        <v>0.30049999999999999</v>
      </c>
      <c r="H28" s="15">
        <v>0.29310000000000003</v>
      </c>
      <c r="I28" s="15">
        <v>0.30359999999999998</v>
      </c>
      <c r="J28" s="15">
        <v>0.61240000000000006</v>
      </c>
      <c r="K28" s="15">
        <v>0.26919999999999999</v>
      </c>
      <c r="L28" s="15">
        <v>0.44030000000000002</v>
      </c>
      <c r="M28" s="15">
        <v>0.29189999999999999</v>
      </c>
      <c r="N28" s="15">
        <v>0.3024</v>
      </c>
      <c r="Q28" t="s">
        <v>3</v>
      </c>
      <c r="R28" s="3">
        <f>C28-$C$6</f>
        <v>9.6999999999999864E-3</v>
      </c>
      <c r="S28" s="3">
        <f>D28-$D$6</f>
        <v>0.21710000000000002</v>
      </c>
      <c r="T28" s="3">
        <f>E28-$E$6</f>
        <v>2.7600000000000013E-2</v>
      </c>
      <c r="U28" s="3">
        <f>F28-$F$6</f>
        <v>3.1200000000000006E-2</v>
      </c>
      <c r="V28" s="3">
        <f>G28-$G$6</f>
        <v>1.3100000000000001E-2</v>
      </c>
      <c r="W28" s="3">
        <f>H28-$H$6</f>
        <v>2.8200000000000003E-2</v>
      </c>
      <c r="X28" s="3">
        <f>I28-$I$6</f>
        <v>1.0999999999999954E-2</v>
      </c>
      <c r="Y28" s="3">
        <f>J28-$J$6</f>
        <v>0.35100000000000003</v>
      </c>
      <c r="Z28" s="3">
        <f>K28-$K$6</f>
        <v>5.7999999999999718E-3</v>
      </c>
      <c r="AA28" s="3">
        <f>L28-$L$6</f>
        <v>0.17910000000000004</v>
      </c>
      <c r="AB28" s="3">
        <f>M28-$M$6</f>
        <v>1.4600000000000002E-2</v>
      </c>
      <c r="AC28" s="3">
        <f>N28-$N$6</f>
        <v>1.6199999999999992E-2</v>
      </c>
      <c r="AF28" t="s">
        <v>3</v>
      </c>
      <c r="AG28" s="3" t="str">
        <f t="shared" ref="AG28:AG33" si="11">IF(R28-$R$26&lt;0,"0",R28-$R$26)</f>
        <v>0</v>
      </c>
      <c r="AH28" s="3">
        <f t="shared" si="6"/>
        <v>0.19230000000000003</v>
      </c>
      <c r="AI28" s="3">
        <f t="shared" si="6"/>
        <v>2.8000000000000247E-3</v>
      </c>
      <c r="AJ28" s="3">
        <f t="shared" si="6"/>
        <v>6.4000000000000168E-3</v>
      </c>
      <c r="AK28" s="3" t="str">
        <f t="shared" si="9"/>
        <v>0</v>
      </c>
      <c r="AL28" s="3" t="str">
        <f t="shared" si="7"/>
        <v>0</v>
      </c>
      <c r="AM28" s="3" t="str">
        <f t="shared" si="7"/>
        <v>0</v>
      </c>
      <c r="AN28" s="3" t="str">
        <f t="shared" si="7"/>
        <v>0</v>
      </c>
      <c r="AO28" s="3" t="str">
        <f t="shared" si="10"/>
        <v>0</v>
      </c>
      <c r="AP28" s="3">
        <f t="shared" si="8"/>
        <v>0.12940000000000002</v>
      </c>
      <c r="AQ28" s="3" t="str">
        <f t="shared" si="8"/>
        <v>0</v>
      </c>
      <c r="AR28" s="3" t="str">
        <f t="shared" si="8"/>
        <v>0</v>
      </c>
    </row>
    <row r="29" spans="2:58" x14ac:dyDescent="0.3">
      <c r="B29" t="s">
        <v>4</v>
      </c>
      <c r="C29" s="15">
        <v>0.28770000000000001</v>
      </c>
      <c r="D29" s="15">
        <v>0.31819999999999998</v>
      </c>
      <c r="E29" s="15">
        <v>0.316</v>
      </c>
      <c r="F29" s="15">
        <v>0.31530000000000002</v>
      </c>
      <c r="G29" s="15">
        <v>0.28339999999999999</v>
      </c>
      <c r="H29" s="15">
        <v>0.30859999999999999</v>
      </c>
      <c r="I29" s="15">
        <v>0.3125</v>
      </c>
      <c r="J29" s="15">
        <v>0.29599999999999999</v>
      </c>
      <c r="K29" s="15">
        <v>0.27739999999999998</v>
      </c>
      <c r="L29" s="15">
        <v>0.2883</v>
      </c>
      <c r="M29" s="15">
        <v>0.29720000000000002</v>
      </c>
      <c r="N29" s="15">
        <v>0.28289999999999998</v>
      </c>
      <c r="Q29" t="s">
        <v>4</v>
      </c>
      <c r="R29" s="3">
        <f>C29-$C$7</f>
        <v>9.4000000000000195E-3</v>
      </c>
      <c r="S29" s="3">
        <f>D29-$D$7</f>
        <v>1.4999999999999958E-2</v>
      </c>
      <c r="T29" s="3">
        <f>E29-$E$7</f>
        <v>2.0799999999999985E-2</v>
      </c>
      <c r="U29" s="3">
        <f>F29-$F$7</f>
        <v>5.5100000000000038E-2</v>
      </c>
      <c r="V29" s="3">
        <f>G29-$G$7</f>
        <v>1.7100000000000004E-2</v>
      </c>
      <c r="W29" s="3">
        <f>H29-$H$7</f>
        <v>2.6999999999999968E-2</v>
      </c>
      <c r="X29" s="3">
        <f>I29-$I$7</f>
        <v>3.7600000000000022E-2</v>
      </c>
      <c r="Y29" s="3">
        <f>J29-$J$7</f>
        <v>5.7099999999999984E-2</v>
      </c>
      <c r="Z29" s="3">
        <f>K29-$K$7</f>
        <v>2.2899999999999976E-2</v>
      </c>
      <c r="AA29" s="3">
        <f>L29-$L$7</f>
        <v>3.2200000000000006E-2</v>
      </c>
      <c r="AB29" s="3">
        <f>M29-$M$7</f>
        <v>5.1500000000000018E-2</v>
      </c>
      <c r="AC29" s="3">
        <f>N29-$N$7</f>
        <v>3.4899999999999987E-2</v>
      </c>
      <c r="AF29" t="s">
        <v>4</v>
      </c>
      <c r="AG29" s="3" t="str">
        <f t="shared" si="11"/>
        <v>0</v>
      </c>
      <c r="AH29" s="3" t="str">
        <f t="shared" si="6"/>
        <v>0</v>
      </c>
      <c r="AI29" s="3" t="str">
        <f t="shared" si="6"/>
        <v>0</v>
      </c>
      <c r="AJ29" s="3">
        <f t="shared" si="6"/>
        <v>3.0300000000000049E-2</v>
      </c>
      <c r="AK29" s="3" t="str">
        <f t="shared" si="9"/>
        <v>0</v>
      </c>
      <c r="AL29" s="3" t="str">
        <f t="shared" si="7"/>
        <v>0</v>
      </c>
      <c r="AM29" s="3" t="str">
        <f t="shared" si="7"/>
        <v>0</v>
      </c>
      <c r="AN29" s="3" t="str">
        <f t="shared" si="7"/>
        <v>0</v>
      </c>
      <c r="AO29" s="3" t="str">
        <f t="shared" si="10"/>
        <v>0</v>
      </c>
      <c r="AP29" s="3" t="str">
        <f t="shared" si="8"/>
        <v>0</v>
      </c>
      <c r="AQ29" s="3">
        <f t="shared" si="8"/>
        <v>1.799999999999996E-3</v>
      </c>
      <c r="AR29" s="3" t="str">
        <f t="shared" si="8"/>
        <v>0</v>
      </c>
    </row>
    <row r="30" spans="2:58" x14ac:dyDescent="0.3">
      <c r="B30" t="s">
        <v>5</v>
      </c>
      <c r="C30" s="15">
        <v>0.30969999999999998</v>
      </c>
      <c r="D30" s="15">
        <v>0.31590000000000001</v>
      </c>
      <c r="E30" s="15">
        <v>0.30590000000000001</v>
      </c>
      <c r="F30" s="15">
        <v>0.32200000000000001</v>
      </c>
      <c r="G30" s="15">
        <v>0.31580000000000003</v>
      </c>
      <c r="H30" s="15">
        <v>0.51090000000000002</v>
      </c>
      <c r="I30" s="15">
        <v>0.31630000000000003</v>
      </c>
      <c r="J30" s="15">
        <v>0.29599999999999999</v>
      </c>
      <c r="K30" s="15">
        <v>0.2999</v>
      </c>
      <c r="L30" s="15">
        <v>0.2949</v>
      </c>
      <c r="M30" s="15">
        <v>0.31940000000000002</v>
      </c>
      <c r="N30" s="15">
        <v>0.27889999999999998</v>
      </c>
      <c r="Q30" t="s">
        <v>5</v>
      </c>
      <c r="R30" s="3">
        <f>C30-$C$8</f>
        <v>1.2699999999999989E-2</v>
      </c>
      <c r="S30" s="3">
        <f>D30-$D$8</f>
        <v>2.030000000000004E-2</v>
      </c>
      <c r="T30" s="3">
        <f>E30-$E$8</f>
        <v>2.0000000000000018E-2</v>
      </c>
      <c r="U30" s="3">
        <f>F30-$F$8</f>
        <v>2.9899999999999982E-2</v>
      </c>
      <c r="V30" s="3">
        <f>G30-$G$8</f>
        <v>2.2199999999999998E-2</v>
      </c>
      <c r="W30" s="3">
        <f>H30-$H$8</f>
        <v>0.22190000000000004</v>
      </c>
      <c r="X30" s="3">
        <f>I30-$I$8</f>
        <v>3.8400000000000045E-2</v>
      </c>
      <c r="Y30" s="3">
        <f>J30-$J$8</f>
        <v>3.8999999999999979E-2</v>
      </c>
      <c r="Z30" s="3">
        <f>K30-$K$8</f>
        <v>2.7799999999999991E-2</v>
      </c>
      <c r="AA30" s="3">
        <f>L30-$L$8</f>
        <v>3.9200000000000013E-2</v>
      </c>
      <c r="AB30" s="3">
        <f>M30-$M$8</f>
        <v>5.9100000000000041E-2</v>
      </c>
      <c r="AC30" s="3">
        <f>N30-$N$8</f>
        <v>3.9599999999999969E-2</v>
      </c>
      <c r="AF30" t="s">
        <v>5</v>
      </c>
      <c r="AG30" s="3" t="str">
        <f t="shared" si="11"/>
        <v>0</v>
      </c>
      <c r="AH30" s="3" t="str">
        <f t="shared" si="6"/>
        <v>0</v>
      </c>
      <c r="AI30" s="3" t="str">
        <f t="shared" si="6"/>
        <v>0</v>
      </c>
      <c r="AJ30" s="3">
        <f t="shared" si="6"/>
        <v>5.0999999999999934E-3</v>
      </c>
      <c r="AK30" s="3" t="str">
        <f t="shared" si="9"/>
        <v>0</v>
      </c>
      <c r="AL30" s="3" t="str">
        <f t="shared" si="7"/>
        <v>0</v>
      </c>
      <c r="AM30" s="3" t="str">
        <f t="shared" si="7"/>
        <v>0</v>
      </c>
      <c r="AN30" s="3" t="str">
        <f t="shared" si="7"/>
        <v>0</v>
      </c>
      <c r="AO30" s="3" t="str">
        <f t="shared" si="10"/>
        <v>0</v>
      </c>
      <c r="AP30" s="3" t="str">
        <f t="shared" si="8"/>
        <v>0</v>
      </c>
      <c r="AQ30" s="3">
        <f t="shared" si="8"/>
        <v>9.4000000000000195E-3</v>
      </c>
      <c r="AR30" s="3" t="str">
        <f t="shared" si="8"/>
        <v>0</v>
      </c>
    </row>
    <row r="31" spans="2:58" x14ac:dyDescent="0.3">
      <c r="B31" t="s">
        <v>6</v>
      </c>
      <c r="C31" s="15">
        <v>0.31230000000000002</v>
      </c>
      <c r="D31" s="15">
        <v>0.32019999999999998</v>
      </c>
      <c r="E31" s="15">
        <v>0.31430000000000002</v>
      </c>
      <c r="F31" s="15">
        <v>0.29239999999999999</v>
      </c>
      <c r="G31" s="15">
        <v>0.2984</v>
      </c>
      <c r="H31" s="15">
        <v>0.2828</v>
      </c>
      <c r="I31" s="15">
        <v>0.28199999999999997</v>
      </c>
      <c r="J31" s="15">
        <v>0.29020000000000001</v>
      </c>
      <c r="K31" s="15">
        <v>0.64319999999999999</v>
      </c>
      <c r="L31" s="15">
        <v>0.28199999999999997</v>
      </c>
      <c r="M31" s="15">
        <v>0.29459999999999997</v>
      </c>
      <c r="N31" s="15">
        <v>0.27200000000000002</v>
      </c>
      <c r="Q31" t="s">
        <v>6</v>
      </c>
      <c r="R31" s="3">
        <f>C31-$C$9</f>
        <v>2.6100000000000012E-2</v>
      </c>
      <c r="S31" s="3">
        <f>D31-$D$9</f>
        <v>2.5299999999999989E-2</v>
      </c>
      <c r="T31" s="3">
        <f>E31-$E$9</f>
        <v>3.2800000000000051E-2</v>
      </c>
      <c r="U31" s="3">
        <f>F31-$F$9</f>
        <v>3.5299999999999998E-2</v>
      </c>
      <c r="V31" s="3">
        <f>G31-$G$9</f>
        <v>3.0200000000000005E-2</v>
      </c>
      <c r="W31" s="3">
        <f>H31-$H$9</f>
        <v>2.679999999999999E-2</v>
      </c>
      <c r="X31" s="3">
        <f>I31-$I$9</f>
        <v>2.789999999999998E-2</v>
      </c>
      <c r="Y31" s="3">
        <f>J31-$J$9</f>
        <v>3.670000000000001E-2</v>
      </c>
      <c r="Z31" s="3">
        <f>K31-$K$9</f>
        <v>0.3805</v>
      </c>
      <c r="AA31" s="3">
        <f>L31-$L$9</f>
        <v>4.3399999999999966E-2</v>
      </c>
      <c r="AB31" s="3">
        <f>M31-$M$9</f>
        <v>4.3599999999999972E-2</v>
      </c>
      <c r="AC31" s="3">
        <f>N31-$N$9</f>
        <v>4.1000000000000009E-2</v>
      </c>
      <c r="AF31" t="s">
        <v>6</v>
      </c>
      <c r="AG31" s="3">
        <f t="shared" si="11"/>
        <v>1.3000000000000234E-3</v>
      </c>
      <c r="AH31" s="3">
        <f t="shared" si="6"/>
        <v>5.0000000000000044E-4</v>
      </c>
      <c r="AI31" s="3">
        <f t="shared" si="6"/>
        <v>8.0000000000000626E-3</v>
      </c>
      <c r="AJ31" s="3">
        <f t="shared" si="6"/>
        <v>1.0500000000000009E-2</v>
      </c>
      <c r="AK31" s="3" t="str">
        <f t="shared" si="9"/>
        <v>0</v>
      </c>
      <c r="AL31" s="3" t="str">
        <f t="shared" si="7"/>
        <v>0</v>
      </c>
      <c r="AM31" s="3" t="str">
        <f t="shared" si="7"/>
        <v>0</v>
      </c>
      <c r="AN31" s="3" t="str">
        <f t="shared" si="7"/>
        <v>0</v>
      </c>
      <c r="AO31" s="3">
        <f t="shared" si="10"/>
        <v>0.33079999999999998</v>
      </c>
      <c r="AP31" s="3" t="str">
        <f t="shared" si="8"/>
        <v>0</v>
      </c>
      <c r="AQ31" s="3" t="str">
        <f t="shared" si="8"/>
        <v>0</v>
      </c>
      <c r="AR31" s="3" t="str">
        <f t="shared" si="8"/>
        <v>0</v>
      </c>
    </row>
    <row r="32" spans="2:58" x14ac:dyDescent="0.3">
      <c r="B32" t="s">
        <v>7</v>
      </c>
      <c r="C32" s="15">
        <v>0.30309999999999998</v>
      </c>
      <c r="D32" s="15">
        <v>0.51719999999999999</v>
      </c>
      <c r="E32" s="15">
        <v>0.314</v>
      </c>
      <c r="F32" s="15">
        <v>0.32179999999999997</v>
      </c>
      <c r="G32" s="15">
        <v>0.30869999999999997</v>
      </c>
      <c r="H32" s="15">
        <v>0.32150000000000001</v>
      </c>
      <c r="I32" s="15">
        <v>0.30449999999999999</v>
      </c>
      <c r="J32" s="15">
        <v>0.29609999999999997</v>
      </c>
      <c r="K32" s="15">
        <v>2.0752000000000002</v>
      </c>
      <c r="L32" s="15">
        <v>0.27510000000000001</v>
      </c>
      <c r="M32" s="15">
        <v>0.2787</v>
      </c>
      <c r="N32" s="15">
        <v>0.29199999999999998</v>
      </c>
      <c r="Q32" t="s">
        <v>7</v>
      </c>
      <c r="R32" s="3">
        <f>C32-$C$10</f>
        <v>2.0699999999999996E-2</v>
      </c>
      <c r="S32" s="3">
        <f>D32-$D$10</f>
        <v>0.21389999999999998</v>
      </c>
      <c r="T32" s="3">
        <f>E32-$E$10</f>
        <v>2.0399999999999974E-2</v>
      </c>
      <c r="U32" s="3">
        <f>F32-$F$10</f>
        <v>3.9800000000000002E-2</v>
      </c>
      <c r="V32" s="3">
        <f>G32-$G$10</f>
        <v>6.9999999999999507E-3</v>
      </c>
      <c r="W32" s="3">
        <f>H32-$H$10</f>
        <v>6.1700000000000033E-2</v>
      </c>
      <c r="X32" s="3">
        <f>I32-$I$10</f>
        <v>3.1999999999999806E-3</v>
      </c>
      <c r="Y32" s="3">
        <f>J32-$J$10</f>
        <v>4.8799999999999982E-2</v>
      </c>
      <c r="Z32" s="3">
        <f>K32-$K$10</f>
        <v>1.8272000000000002</v>
      </c>
      <c r="AA32" s="3">
        <f>L32-$L$10</f>
        <v>3.670000000000001E-2</v>
      </c>
      <c r="AB32" s="3">
        <f>M32-$M$10</f>
        <v>2.4899999999999978E-2</v>
      </c>
      <c r="AC32" s="3">
        <f>N32-$N$10</f>
        <v>4.2699999999999988E-2</v>
      </c>
      <c r="AF32" t="s">
        <v>7</v>
      </c>
      <c r="AG32" s="3" t="str">
        <f t="shared" si="11"/>
        <v>0</v>
      </c>
      <c r="AH32" s="3">
        <f t="shared" si="6"/>
        <v>0.18909999999999999</v>
      </c>
      <c r="AI32" s="3" t="str">
        <f t="shared" si="6"/>
        <v>0</v>
      </c>
      <c r="AJ32" s="3">
        <f t="shared" si="6"/>
        <v>1.5000000000000013E-2</v>
      </c>
      <c r="AK32" s="3" t="str">
        <f t="shared" si="9"/>
        <v>0</v>
      </c>
      <c r="AL32" s="3" t="str">
        <f t="shared" si="7"/>
        <v>0</v>
      </c>
      <c r="AM32" s="3" t="str">
        <f t="shared" si="7"/>
        <v>0</v>
      </c>
      <c r="AN32" s="3" t="str">
        <f t="shared" si="7"/>
        <v>0</v>
      </c>
      <c r="AO32" s="3">
        <f t="shared" si="10"/>
        <v>1.7775000000000001</v>
      </c>
      <c r="AP32" s="3" t="str">
        <f t="shared" si="8"/>
        <v>0</v>
      </c>
      <c r="AQ32" s="3" t="str">
        <f t="shared" si="8"/>
        <v>0</v>
      </c>
      <c r="AR32" s="3" t="str">
        <f t="shared" si="8"/>
        <v>0</v>
      </c>
    </row>
    <row r="33" spans="2:53" x14ac:dyDescent="0.3">
      <c r="B33" t="s">
        <v>8</v>
      </c>
      <c r="C33" s="15">
        <v>0.34720000000000001</v>
      </c>
      <c r="D33" s="15">
        <v>0.29020000000000001</v>
      </c>
      <c r="E33" s="15">
        <v>0.2802</v>
      </c>
      <c r="F33" s="15">
        <v>0.31030000000000002</v>
      </c>
      <c r="G33" s="15">
        <v>0.2979</v>
      </c>
      <c r="H33" s="15">
        <v>0.29699999999999999</v>
      </c>
      <c r="I33" s="15">
        <v>0.37709999999999999</v>
      </c>
      <c r="J33" s="15">
        <v>0.28070000000000001</v>
      </c>
      <c r="K33" s="15">
        <v>0.28420000000000001</v>
      </c>
      <c r="L33" s="15">
        <v>0.28689999999999999</v>
      </c>
      <c r="M33" s="15">
        <v>0.62090000000000001</v>
      </c>
      <c r="N33" s="15">
        <v>0.27860000000000001</v>
      </c>
      <c r="Q33" t="s">
        <v>8</v>
      </c>
      <c r="R33" s="3">
        <f>C33-$C$11</f>
        <v>6.8400000000000016E-2</v>
      </c>
      <c r="S33" s="3">
        <f>D33-$D$11</f>
        <v>3.9000000000000146E-3</v>
      </c>
      <c r="T33" s="3">
        <f>E33-$E$11</f>
        <v>1.0000000000000009E-2</v>
      </c>
      <c r="U33" s="3">
        <f>F33-$F$11</f>
        <v>1.6500000000000015E-2</v>
      </c>
      <c r="V33" s="3">
        <f>G33-$G$11</f>
        <v>1.6299999999999981E-2</v>
      </c>
      <c r="W33" s="3">
        <f>H33-$H$11</f>
        <v>2.9399999999999982E-2</v>
      </c>
      <c r="X33" s="3">
        <f>I33-$I$11</f>
        <v>0.10139999999999999</v>
      </c>
      <c r="Y33" s="3">
        <f>J33-$J$11</f>
        <v>3.4599999999999992E-2</v>
      </c>
      <c r="Z33" s="3">
        <f>K33-$K$11</f>
        <v>2.7799999999999991E-2</v>
      </c>
      <c r="AA33" s="3">
        <f>L33-$L$11</f>
        <v>2.3699999999999999E-2</v>
      </c>
      <c r="AB33" s="3">
        <f>M33-$M$11</f>
        <v>0.36849999999999999</v>
      </c>
      <c r="AC33" s="3">
        <f>N33-$N$11</f>
        <v>4.0000000000000008E-2</v>
      </c>
      <c r="AF33" t="s">
        <v>8</v>
      </c>
      <c r="AG33" s="3">
        <f t="shared" si="11"/>
        <v>4.3600000000000028E-2</v>
      </c>
      <c r="AH33" s="3" t="str">
        <f t="shared" si="6"/>
        <v>0</v>
      </c>
      <c r="AI33" s="3" t="str">
        <f t="shared" si="6"/>
        <v>0</v>
      </c>
      <c r="AJ33" s="3" t="str">
        <f t="shared" si="6"/>
        <v>0</v>
      </c>
      <c r="AK33" s="3" t="str">
        <f t="shared" si="9"/>
        <v>0</v>
      </c>
      <c r="AL33" s="3" t="str">
        <f t="shared" si="7"/>
        <v>0</v>
      </c>
      <c r="AM33" s="3" t="str">
        <f t="shared" si="7"/>
        <v>0</v>
      </c>
      <c r="AN33" s="3" t="str">
        <f t="shared" si="7"/>
        <v>0</v>
      </c>
      <c r="AO33" s="3" t="str">
        <f t="shared" si="10"/>
        <v>0</v>
      </c>
      <c r="AP33" s="3" t="str">
        <f t="shared" si="8"/>
        <v>0</v>
      </c>
      <c r="AQ33" s="3">
        <f t="shared" si="8"/>
        <v>0.31879999999999997</v>
      </c>
      <c r="AR33" s="3" t="str">
        <f t="shared" si="8"/>
        <v>0</v>
      </c>
    </row>
    <row r="34" spans="2:53" ht="15" thickBot="1" x14ac:dyDescent="0.35"/>
    <row r="35" spans="2:53" x14ac:dyDescent="0.3">
      <c r="B35">
        <v>72</v>
      </c>
      <c r="Q35">
        <v>72</v>
      </c>
      <c r="AF35">
        <v>72</v>
      </c>
      <c r="AV35" t="s">
        <v>10</v>
      </c>
      <c r="AW35" t="s">
        <v>11</v>
      </c>
      <c r="AX35" t="s">
        <v>12</v>
      </c>
      <c r="AY35" s="4" t="s">
        <v>13</v>
      </c>
      <c r="AZ35" s="5" t="s">
        <v>14</v>
      </c>
    </row>
    <row r="36" spans="2:53" ht="15" thickBot="1" x14ac:dyDescent="0.35">
      <c r="B36" t="s">
        <v>0</v>
      </c>
      <c r="C36" s="1">
        <v>1</v>
      </c>
      <c r="D36" s="1">
        <v>2</v>
      </c>
      <c r="E36" s="1">
        <v>3</v>
      </c>
      <c r="F36" s="1">
        <v>4</v>
      </c>
      <c r="G36" s="1">
        <v>5</v>
      </c>
      <c r="H36" s="1">
        <v>6</v>
      </c>
      <c r="I36" s="1">
        <v>7</v>
      </c>
      <c r="J36" s="1">
        <v>8</v>
      </c>
      <c r="K36" s="1">
        <v>9</v>
      </c>
      <c r="L36" s="1">
        <v>10</v>
      </c>
      <c r="M36" s="1">
        <v>11</v>
      </c>
      <c r="N36" s="1">
        <v>12</v>
      </c>
      <c r="Q36" t="s">
        <v>0</v>
      </c>
      <c r="R36" s="1">
        <v>1</v>
      </c>
      <c r="S36" s="1">
        <v>2</v>
      </c>
      <c r="T36" s="1">
        <v>3</v>
      </c>
      <c r="U36" s="1">
        <v>4</v>
      </c>
      <c r="V36" s="1">
        <v>5</v>
      </c>
      <c r="W36" s="1">
        <v>6</v>
      </c>
      <c r="X36" s="1">
        <v>7</v>
      </c>
      <c r="Y36" s="1">
        <v>8</v>
      </c>
      <c r="Z36" s="1">
        <v>9</v>
      </c>
      <c r="AA36" s="1">
        <v>10</v>
      </c>
      <c r="AB36" s="1">
        <v>11</v>
      </c>
      <c r="AC36" s="1">
        <v>12</v>
      </c>
      <c r="AF36" t="s">
        <v>0</v>
      </c>
      <c r="AG36" s="1">
        <v>1</v>
      </c>
      <c r="AH36" s="1">
        <v>2</v>
      </c>
      <c r="AI36" s="1">
        <v>3</v>
      </c>
      <c r="AJ36" s="1">
        <v>4</v>
      </c>
      <c r="AK36" s="1">
        <v>5</v>
      </c>
      <c r="AL36" s="1">
        <v>6</v>
      </c>
      <c r="AM36" s="1">
        <v>7</v>
      </c>
      <c r="AN36" s="1">
        <v>8</v>
      </c>
      <c r="AO36" s="1">
        <v>9</v>
      </c>
      <c r="AP36" s="1">
        <v>10</v>
      </c>
      <c r="AQ36" s="1">
        <v>11</v>
      </c>
      <c r="AR36" s="1">
        <v>12</v>
      </c>
      <c r="AV36">
        <f>SUM(AG37:AJ44)/31</f>
        <v>3.7545161290322579E-2</v>
      </c>
      <c r="AW36">
        <f>SUM(AK37:AN44)/31</f>
        <v>6.4854838709677426E-2</v>
      </c>
      <c r="AX36">
        <f>SUM(AO37:AR44)/31</f>
        <v>0.18966451612903226</v>
      </c>
      <c r="AY36" s="6">
        <f>AVERAGE(AV36:AX36)</f>
        <v>9.7354838709677427E-2</v>
      </c>
      <c r="AZ36" s="7">
        <f>STDEV(AV36:AX36)</f>
        <v>8.1100320770859574E-2</v>
      </c>
      <c r="BA36">
        <f>AZ36*100/AY36</f>
        <v>83.303841746078419</v>
      </c>
    </row>
    <row r="37" spans="2:53" x14ac:dyDescent="0.3">
      <c r="B37" t="s">
        <v>1</v>
      </c>
      <c r="C37" s="15">
        <v>0.3039</v>
      </c>
      <c r="D37" s="15">
        <v>0.30909999999999999</v>
      </c>
      <c r="E37" s="15">
        <v>0.30280000000000001</v>
      </c>
      <c r="F37" s="15">
        <v>0.3009</v>
      </c>
      <c r="G37" s="15">
        <v>0.67449999999999999</v>
      </c>
      <c r="H37" s="15">
        <v>2.4990999999999999</v>
      </c>
      <c r="I37" s="15">
        <v>0.2918</v>
      </c>
      <c r="J37" s="15">
        <v>0.28070000000000001</v>
      </c>
      <c r="K37" s="15">
        <v>0.28320000000000001</v>
      </c>
      <c r="L37" s="15">
        <v>0.28910000000000002</v>
      </c>
      <c r="M37" s="15">
        <v>0.28910000000000002</v>
      </c>
      <c r="N37" s="15">
        <v>0.57950000000000002</v>
      </c>
      <c r="Q37" t="s">
        <v>1</v>
      </c>
      <c r="R37" s="11">
        <f>C37-$C$4</f>
        <v>2.1600000000000008E-2</v>
      </c>
      <c r="S37" s="3">
        <f>D37-$D$4</f>
        <v>2.9399999999999982E-2</v>
      </c>
      <c r="T37" s="3">
        <f>E37-$E$4</f>
        <v>3.1700000000000006E-2</v>
      </c>
      <c r="U37" s="3">
        <f>F37-$F$4</f>
        <v>3.1000000000000028E-2</v>
      </c>
      <c r="V37" s="11">
        <f>G37-$G$4</f>
        <v>0.42059999999999997</v>
      </c>
      <c r="W37" s="3">
        <f>H37-$H$4</f>
        <v>2.2443</v>
      </c>
      <c r="X37" s="3">
        <f>I37-$I$4</f>
        <v>3.6100000000000021E-2</v>
      </c>
      <c r="Y37" s="3">
        <f>J37-$J$4</f>
        <v>2.5899999999999979E-2</v>
      </c>
      <c r="Z37" s="11">
        <f>K37-$K$4</f>
        <v>4.7800000000000009E-2</v>
      </c>
      <c r="AA37" s="3">
        <f>L37-$L$4</f>
        <v>3.620000000000001E-2</v>
      </c>
      <c r="AB37" s="3">
        <f>M37-$M$4</f>
        <v>3.8000000000000034E-2</v>
      </c>
      <c r="AC37" s="3">
        <f>N37-$N$4</f>
        <v>0.32979999999999998</v>
      </c>
      <c r="AF37" t="s">
        <v>1</v>
      </c>
      <c r="AG37" s="3">
        <f>IF(R37-$R$37&lt;0,"0",R37-$R$37)</f>
        <v>0</v>
      </c>
      <c r="AH37" s="3">
        <f t="shared" ref="AH37:AJ44" si="12">IF(S37-$R$37&lt;0,"0",S37-$R$37)</f>
        <v>7.7999999999999736E-3</v>
      </c>
      <c r="AI37" s="3">
        <f t="shared" si="12"/>
        <v>1.0099999999999998E-2</v>
      </c>
      <c r="AJ37" s="3">
        <f t="shared" si="12"/>
        <v>9.4000000000000195E-3</v>
      </c>
      <c r="AK37" s="3">
        <f>IF(V37-$V$37&lt;0,"0",V37-$V$37)</f>
        <v>0</v>
      </c>
      <c r="AL37" s="3">
        <f t="shared" ref="AL37:AN44" si="13">IF(W37-$V$37&lt;0,"0",W37-$V$37)</f>
        <v>1.8237000000000001</v>
      </c>
      <c r="AM37" s="3" t="str">
        <f t="shared" si="13"/>
        <v>0</v>
      </c>
      <c r="AN37" s="3" t="str">
        <f t="shared" si="13"/>
        <v>0</v>
      </c>
      <c r="AO37" s="3">
        <f>IF(Z37-$Z$37&lt;0,"0",Z37-$Z$37)</f>
        <v>0</v>
      </c>
      <c r="AP37" s="3" t="str">
        <f t="shared" ref="AP37:AR44" si="14">IF(AA37-$Z$37&lt;0,"0",AA37-$Z$37)</f>
        <v>0</v>
      </c>
      <c r="AQ37" s="3" t="str">
        <f t="shared" si="14"/>
        <v>0</v>
      </c>
      <c r="AR37" s="3">
        <f t="shared" si="14"/>
        <v>0.28199999999999997</v>
      </c>
    </row>
    <row r="38" spans="2:53" x14ac:dyDescent="0.3">
      <c r="B38" t="s">
        <v>2</v>
      </c>
      <c r="C38" s="15">
        <v>0.31480000000000002</v>
      </c>
      <c r="D38" s="15">
        <v>0.40150000000000002</v>
      </c>
      <c r="E38" s="15">
        <v>0.30730000000000002</v>
      </c>
      <c r="F38" s="15">
        <v>0.29139999999999999</v>
      </c>
      <c r="G38" s="15">
        <v>0.25540000000000002</v>
      </c>
      <c r="H38" s="15">
        <v>0.35709999999999997</v>
      </c>
      <c r="I38" s="15">
        <v>0.2757</v>
      </c>
      <c r="J38" s="15">
        <v>0.2843</v>
      </c>
      <c r="K38" s="15">
        <v>0.26910000000000001</v>
      </c>
      <c r="L38" s="15">
        <v>0.39479999999999998</v>
      </c>
      <c r="M38" s="15">
        <v>0.29170000000000001</v>
      </c>
      <c r="N38" s="15">
        <v>0.28029999999999999</v>
      </c>
      <c r="Q38" t="s">
        <v>2</v>
      </c>
      <c r="R38" s="3">
        <f>C38-$C$5</f>
        <v>3.2100000000000017E-2</v>
      </c>
      <c r="S38" s="3">
        <f>D38-$D$5</f>
        <v>3.2700000000000007E-2</v>
      </c>
      <c r="T38" s="3">
        <f>E38-$E$5</f>
        <v>1.0000000000000009E-2</v>
      </c>
      <c r="U38" s="3">
        <f>F38-$F$5</f>
        <v>2.4199999999999999E-2</v>
      </c>
      <c r="V38" s="3">
        <f>G38-$G$5</f>
        <v>2.0400000000000029E-2</v>
      </c>
      <c r="W38" s="3">
        <f>H38-$H$5</f>
        <v>4.0599999999999969E-2</v>
      </c>
      <c r="X38" s="3">
        <f>I38-$I$5</f>
        <v>2.4399999999999977E-2</v>
      </c>
      <c r="Y38" s="3">
        <f>J38-$J$5</f>
        <v>2.9700000000000004E-2</v>
      </c>
      <c r="Z38" s="3">
        <f>K38-$K$5</f>
        <v>2.5700000000000001E-2</v>
      </c>
      <c r="AA38" s="3">
        <f>L38-$L$5</f>
        <v>3.2700000000000007E-2</v>
      </c>
      <c r="AB38" s="3">
        <f>M38-$M$5</f>
        <v>3.0100000000000016E-2</v>
      </c>
      <c r="AC38" s="3">
        <f>N38-$N$5</f>
        <v>2.9200000000000004E-2</v>
      </c>
      <c r="AF38" t="s">
        <v>2</v>
      </c>
      <c r="AG38" s="3">
        <f t="shared" ref="AG38:AG44" si="15">IF(R38-$R$37&lt;0,"0",R38-$R$37)</f>
        <v>1.0500000000000009E-2</v>
      </c>
      <c r="AH38" s="3">
        <f t="shared" si="12"/>
        <v>1.1099999999999999E-2</v>
      </c>
      <c r="AI38" s="3" t="str">
        <f t="shared" si="12"/>
        <v>0</v>
      </c>
      <c r="AJ38" s="3">
        <f t="shared" si="12"/>
        <v>2.5999999999999912E-3</v>
      </c>
      <c r="AK38" s="3" t="str">
        <f t="shared" ref="AK38:AK44" si="16">IF(V38-$V$37&lt;0,"0",V38-$V$37)</f>
        <v>0</v>
      </c>
      <c r="AL38" s="3" t="str">
        <f t="shared" si="13"/>
        <v>0</v>
      </c>
      <c r="AM38" s="3" t="str">
        <f t="shared" si="13"/>
        <v>0</v>
      </c>
      <c r="AN38" s="3" t="str">
        <f t="shared" si="13"/>
        <v>0</v>
      </c>
      <c r="AO38" s="3" t="str">
        <f t="shared" ref="AO38:AO44" si="17">IF(Z38-$Z$37&lt;0,"0",Z38-$Z$37)</f>
        <v>0</v>
      </c>
      <c r="AP38" s="3" t="str">
        <f t="shared" si="14"/>
        <v>0</v>
      </c>
      <c r="AQ38" s="3" t="str">
        <f t="shared" si="14"/>
        <v>0</v>
      </c>
      <c r="AR38" s="3" t="str">
        <f t="shared" si="14"/>
        <v>0</v>
      </c>
    </row>
    <row r="39" spans="2:53" x14ac:dyDescent="0.3">
      <c r="B39" t="s">
        <v>3</v>
      </c>
      <c r="C39" s="15">
        <v>0.2964</v>
      </c>
      <c r="D39" s="15">
        <v>0.56759999999999999</v>
      </c>
      <c r="E39" s="15">
        <v>0.32450000000000001</v>
      </c>
      <c r="F39" s="15">
        <v>0.31130000000000002</v>
      </c>
      <c r="G39" s="15">
        <v>0.30030000000000001</v>
      </c>
      <c r="H39" s="15">
        <v>0.2979</v>
      </c>
      <c r="I39" s="15">
        <v>0.30180000000000001</v>
      </c>
      <c r="J39" s="15">
        <v>0.68379999999999996</v>
      </c>
      <c r="K39" s="15">
        <v>0.2722</v>
      </c>
      <c r="L39" s="15">
        <v>0.57689999999999997</v>
      </c>
      <c r="M39" s="15">
        <v>0.29089999999999999</v>
      </c>
      <c r="N39" s="15">
        <v>0.30070000000000002</v>
      </c>
      <c r="Q39" t="s">
        <v>3</v>
      </c>
      <c r="R39" s="3">
        <f>C39-$C$6</f>
        <v>9.5000000000000084E-3</v>
      </c>
      <c r="S39" s="3">
        <f>D39-$D$6</f>
        <v>0.27760000000000001</v>
      </c>
      <c r="T39" s="3">
        <f>E39-$E$6</f>
        <v>2.6000000000000023E-2</v>
      </c>
      <c r="U39" s="3">
        <f>F39-$F$6</f>
        <v>2.8000000000000025E-2</v>
      </c>
      <c r="V39" s="3">
        <f>G39-$G$6</f>
        <v>1.2900000000000023E-2</v>
      </c>
      <c r="W39" s="3">
        <f>H39-$H$6</f>
        <v>3.2999999999999974E-2</v>
      </c>
      <c r="X39" s="3">
        <f>I39-$I$6</f>
        <v>9.199999999999986E-3</v>
      </c>
      <c r="Y39" s="3">
        <f>J39-$J$6</f>
        <v>0.42239999999999994</v>
      </c>
      <c r="Z39" s="3">
        <f>K39-$K$6</f>
        <v>8.7999999999999745E-3</v>
      </c>
      <c r="AA39" s="3">
        <f>L39-$L$6</f>
        <v>0.31569999999999998</v>
      </c>
      <c r="AB39" s="3">
        <f>M39-$M$6</f>
        <v>1.3600000000000001E-2</v>
      </c>
      <c r="AC39" s="3">
        <f>N39-$N$6</f>
        <v>1.4500000000000013E-2</v>
      </c>
      <c r="AF39" t="s">
        <v>3</v>
      </c>
      <c r="AG39" s="3" t="str">
        <f t="shared" si="15"/>
        <v>0</v>
      </c>
      <c r="AH39" s="3">
        <f t="shared" si="12"/>
        <v>0.25600000000000001</v>
      </c>
      <c r="AI39" s="3">
        <f t="shared" si="12"/>
        <v>4.400000000000015E-3</v>
      </c>
      <c r="AJ39" s="3">
        <f t="shared" si="12"/>
        <v>6.4000000000000168E-3</v>
      </c>
      <c r="AK39" s="3" t="str">
        <f t="shared" si="16"/>
        <v>0</v>
      </c>
      <c r="AL39" s="3" t="str">
        <f t="shared" si="13"/>
        <v>0</v>
      </c>
      <c r="AM39" s="3" t="str">
        <f t="shared" si="13"/>
        <v>0</v>
      </c>
      <c r="AN39" s="3">
        <f t="shared" si="13"/>
        <v>1.7999999999999683E-3</v>
      </c>
      <c r="AO39" s="3" t="str">
        <f t="shared" si="17"/>
        <v>0</v>
      </c>
      <c r="AP39" s="3">
        <f t="shared" si="14"/>
        <v>0.26789999999999997</v>
      </c>
      <c r="AQ39" s="3" t="str">
        <f t="shared" si="14"/>
        <v>0</v>
      </c>
      <c r="AR39" s="3" t="str">
        <f t="shared" si="14"/>
        <v>0</v>
      </c>
    </row>
    <row r="40" spans="2:53" x14ac:dyDescent="0.3">
      <c r="B40" t="s">
        <v>4</v>
      </c>
      <c r="C40" s="15">
        <v>0.2944</v>
      </c>
      <c r="D40" s="15">
        <v>0.32150000000000001</v>
      </c>
      <c r="E40" s="15">
        <v>0.317</v>
      </c>
      <c r="F40" s="15">
        <v>0.31369999999999998</v>
      </c>
      <c r="G40" s="15">
        <v>0.28520000000000001</v>
      </c>
      <c r="H40" s="15">
        <v>0.31140000000000001</v>
      </c>
      <c r="I40" s="15">
        <v>0.30769999999999997</v>
      </c>
      <c r="J40" s="15">
        <v>0.2969</v>
      </c>
      <c r="K40" s="15">
        <v>0.2747</v>
      </c>
      <c r="L40" s="15">
        <v>0.2878</v>
      </c>
      <c r="M40" s="15">
        <v>0.28460000000000002</v>
      </c>
      <c r="N40" s="15">
        <v>0.27360000000000001</v>
      </c>
      <c r="Q40" t="s">
        <v>4</v>
      </c>
      <c r="R40" s="3">
        <f>C40-$C$7</f>
        <v>1.6100000000000003E-2</v>
      </c>
      <c r="S40" s="3">
        <f>D40-$D$7</f>
        <v>1.8299999999999983E-2</v>
      </c>
      <c r="T40" s="3">
        <f>E40-$E$7</f>
        <v>2.1799999999999986E-2</v>
      </c>
      <c r="U40" s="3">
        <f>F40-$F$7</f>
        <v>5.3499999999999992E-2</v>
      </c>
      <c r="V40" s="3">
        <f>G40-$G$7</f>
        <v>1.8900000000000028E-2</v>
      </c>
      <c r="W40" s="3">
        <f>H40-$H$7</f>
        <v>2.9799999999999993E-2</v>
      </c>
      <c r="X40" s="3">
        <f>I40-$I$7</f>
        <v>3.2799999999999996E-2</v>
      </c>
      <c r="Y40" s="3">
        <f>J40-$J$7</f>
        <v>5.7999999999999996E-2</v>
      </c>
      <c r="Z40" s="3">
        <f>K40-$K$7</f>
        <v>2.0199999999999996E-2</v>
      </c>
      <c r="AA40" s="3">
        <f>L40-$L$7</f>
        <v>3.1700000000000006E-2</v>
      </c>
      <c r="AB40" s="3">
        <f>M40-$M$7</f>
        <v>3.8900000000000018E-2</v>
      </c>
      <c r="AC40" s="3">
        <f>N40-$N$7</f>
        <v>2.5600000000000012E-2</v>
      </c>
      <c r="AF40" t="s">
        <v>4</v>
      </c>
      <c r="AG40" s="3" t="str">
        <f t="shared" si="15"/>
        <v>0</v>
      </c>
      <c r="AH40" s="3" t="str">
        <f t="shared" si="12"/>
        <v>0</v>
      </c>
      <c r="AI40" s="3">
        <f t="shared" si="12"/>
        <v>1.9999999999997797E-4</v>
      </c>
      <c r="AJ40" s="3">
        <f t="shared" si="12"/>
        <v>3.1899999999999984E-2</v>
      </c>
      <c r="AK40" s="3" t="str">
        <f t="shared" si="16"/>
        <v>0</v>
      </c>
      <c r="AL40" s="3" t="str">
        <f t="shared" si="13"/>
        <v>0</v>
      </c>
      <c r="AM40" s="3" t="str">
        <f t="shared" si="13"/>
        <v>0</v>
      </c>
      <c r="AN40" s="3" t="str">
        <f t="shared" si="13"/>
        <v>0</v>
      </c>
      <c r="AO40" s="3" t="str">
        <f t="shared" si="17"/>
        <v>0</v>
      </c>
      <c r="AP40" s="3" t="str">
        <f t="shared" si="14"/>
        <v>0</v>
      </c>
      <c r="AQ40" s="3" t="str">
        <f t="shared" si="14"/>
        <v>0</v>
      </c>
      <c r="AR40" s="3" t="str">
        <f t="shared" si="14"/>
        <v>0</v>
      </c>
    </row>
    <row r="41" spans="2:53" x14ac:dyDescent="0.3">
      <c r="B41" t="s">
        <v>5</v>
      </c>
      <c r="C41" s="15">
        <v>0.31</v>
      </c>
      <c r="D41" s="15">
        <v>0.31709999999999999</v>
      </c>
      <c r="E41" s="15">
        <v>0.3085</v>
      </c>
      <c r="F41" s="15">
        <v>0.31979999999999997</v>
      </c>
      <c r="G41" s="15">
        <v>0.309</v>
      </c>
      <c r="H41" s="15">
        <v>0.79959999999999998</v>
      </c>
      <c r="I41" s="15">
        <v>0.30969999999999998</v>
      </c>
      <c r="J41" s="15">
        <v>0.28920000000000001</v>
      </c>
      <c r="K41" s="15">
        <v>0.29470000000000002</v>
      </c>
      <c r="L41" s="15">
        <v>0.28560000000000002</v>
      </c>
      <c r="M41" s="15">
        <v>0.3075</v>
      </c>
      <c r="N41" s="15">
        <v>0.27479999999999999</v>
      </c>
      <c r="Q41" t="s">
        <v>5</v>
      </c>
      <c r="R41" s="3">
        <f>C41-$C$8</f>
        <v>1.3000000000000012E-2</v>
      </c>
      <c r="S41" s="3">
        <f>D41-$D$8</f>
        <v>2.1500000000000019E-2</v>
      </c>
      <c r="T41" s="3">
        <f>E41-$E$8</f>
        <v>2.2600000000000009E-2</v>
      </c>
      <c r="U41" s="3">
        <f>F41-$F$8</f>
        <v>2.7699999999999947E-2</v>
      </c>
      <c r="V41" s="3">
        <f>G41-$G$8</f>
        <v>1.5399999999999969E-2</v>
      </c>
      <c r="W41" s="3">
        <f>H41-$H$8</f>
        <v>0.51059999999999994</v>
      </c>
      <c r="X41" s="3">
        <f>I41-$I$8</f>
        <v>3.1799999999999995E-2</v>
      </c>
      <c r="Y41" s="3">
        <f>J41-$J$8</f>
        <v>3.2200000000000006E-2</v>
      </c>
      <c r="Z41" s="3">
        <f>K41-$K$8</f>
        <v>2.2600000000000009E-2</v>
      </c>
      <c r="AA41" s="3">
        <f>L41-$L$8</f>
        <v>2.9900000000000038E-2</v>
      </c>
      <c r="AB41" s="3">
        <f>M41-$M$8</f>
        <v>4.720000000000002E-2</v>
      </c>
      <c r="AC41" s="3">
        <f>N41-$N$8</f>
        <v>3.5499999999999976E-2</v>
      </c>
      <c r="AF41" t="s">
        <v>5</v>
      </c>
      <c r="AG41" s="3" t="str">
        <f t="shared" si="15"/>
        <v>0</v>
      </c>
      <c r="AH41" s="3" t="str">
        <f t="shared" si="12"/>
        <v>0</v>
      </c>
      <c r="AI41" s="3">
        <f t="shared" si="12"/>
        <v>1.0000000000000009E-3</v>
      </c>
      <c r="AJ41" s="3">
        <f t="shared" si="12"/>
        <v>6.0999999999999388E-3</v>
      </c>
      <c r="AK41" s="3" t="str">
        <f t="shared" si="16"/>
        <v>0</v>
      </c>
      <c r="AL41" s="3">
        <f t="shared" si="13"/>
        <v>8.9999999999999969E-2</v>
      </c>
      <c r="AM41" s="3" t="str">
        <f t="shared" si="13"/>
        <v>0</v>
      </c>
      <c r="AN41" s="3" t="str">
        <f t="shared" si="13"/>
        <v>0</v>
      </c>
      <c r="AO41" s="3" t="str">
        <f t="shared" si="17"/>
        <v>0</v>
      </c>
      <c r="AP41" s="3" t="str">
        <f t="shared" si="14"/>
        <v>0</v>
      </c>
      <c r="AQ41" s="3" t="str">
        <f t="shared" si="14"/>
        <v>0</v>
      </c>
      <c r="AR41" s="3" t="str">
        <f t="shared" si="14"/>
        <v>0</v>
      </c>
    </row>
    <row r="42" spans="2:53" x14ac:dyDescent="0.3">
      <c r="B42" t="s">
        <v>6</v>
      </c>
      <c r="C42" s="15">
        <v>0.31480000000000002</v>
      </c>
      <c r="D42" s="15">
        <v>0.31869999999999998</v>
      </c>
      <c r="E42" s="15">
        <v>0.31009999999999999</v>
      </c>
      <c r="F42" s="15">
        <v>0.28970000000000001</v>
      </c>
      <c r="G42" s="15">
        <v>0.29959999999999998</v>
      </c>
      <c r="H42" s="15">
        <v>0.27729999999999999</v>
      </c>
      <c r="I42" s="15">
        <v>0.27929999999999999</v>
      </c>
      <c r="J42" s="15">
        <v>0.29060000000000002</v>
      </c>
      <c r="K42" s="15">
        <v>1.3474999999999999</v>
      </c>
      <c r="L42" s="15">
        <v>0.28520000000000001</v>
      </c>
      <c r="M42" s="15">
        <v>0.29559999999999997</v>
      </c>
      <c r="N42" s="15">
        <v>0.2702</v>
      </c>
      <c r="Q42" t="s">
        <v>6</v>
      </c>
      <c r="R42" s="3">
        <f>C42-$C$9</f>
        <v>2.8600000000000014E-2</v>
      </c>
      <c r="S42" s="3">
        <f>D42-$D$9</f>
        <v>2.3799999999999988E-2</v>
      </c>
      <c r="T42" s="3">
        <f>E42-$E$9</f>
        <v>2.8600000000000014E-2</v>
      </c>
      <c r="U42" s="3">
        <f>F42-$F$9</f>
        <v>3.2600000000000018E-2</v>
      </c>
      <c r="V42" s="3">
        <f>G42-$G$9</f>
        <v>3.1399999999999983E-2</v>
      </c>
      <c r="W42" s="3">
        <f>H42-$H$9</f>
        <v>2.1299999999999986E-2</v>
      </c>
      <c r="X42" s="3">
        <f>I42-$I$9</f>
        <v>2.52E-2</v>
      </c>
      <c r="Y42" s="3">
        <f>J42-$J$9</f>
        <v>3.7100000000000022E-2</v>
      </c>
      <c r="Z42" s="3">
        <f>K42-$K$9</f>
        <v>1.0848</v>
      </c>
      <c r="AA42" s="3">
        <f>L42-$L$9</f>
        <v>4.6600000000000003E-2</v>
      </c>
      <c r="AB42" s="3">
        <f>M42-$M$9</f>
        <v>4.4599999999999973E-2</v>
      </c>
      <c r="AC42" s="3">
        <f>N42-$N$9</f>
        <v>3.9199999999999985E-2</v>
      </c>
      <c r="AF42" t="s">
        <v>6</v>
      </c>
      <c r="AG42" s="3">
        <f t="shared" si="15"/>
        <v>7.0000000000000062E-3</v>
      </c>
      <c r="AH42" s="3">
        <f t="shared" si="12"/>
        <v>2.1999999999999797E-3</v>
      </c>
      <c r="AI42" s="3">
        <f t="shared" si="12"/>
        <v>7.0000000000000062E-3</v>
      </c>
      <c r="AJ42" s="3">
        <f t="shared" si="12"/>
        <v>1.100000000000001E-2</v>
      </c>
      <c r="AK42" s="3" t="str">
        <f t="shared" si="16"/>
        <v>0</v>
      </c>
      <c r="AL42" s="3" t="str">
        <f t="shared" si="13"/>
        <v>0</v>
      </c>
      <c r="AM42" s="3" t="str">
        <f t="shared" si="13"/>
        <v>0</v>
      </c>
      <c r="AN42" s="3" t="str">
        <f t="shared" si="13"/>
        <v>0</v>
      </c>
      <c r="AO42" s="3">
        <f t="shared" si="17"/>
        <v>1.0369999999999999</v>
      </c>
      <c r="AP42" s="3" t="str">
        <f t="shared" si="14"/>
        <v>0</v>
      </c>
      <c r="AQ42" s="3" t="str">
        <f t="shared" si="14"/>
        <v>0</v>
      </c>
      <c r="AR42" s="3" t="str">
        <f t="shared" si="14"/>
        <v>0</v>
      </c>
    </row>
    <row r="43" spans="2:53" x14ac:dyDescent="0.3">
      <c r="B43" t="s">
        <v>7</v>
      </c>
      <c r="C43" s="15">
        <v>0.2954</v>
      </c>
      <c r="D43" s="15">
        <v>0.65459999999999996</v>
      </c>
      <c r="E43" s="15">
        <v>0.31569999999999998</v>
      </c>
      <c r="F43" s="15">
        <v>0.32150000000000001</v>
      </c>
      <c r="G43" s="15">
        <v>0.31709999999999999</v>
      </c>
      <c r="H43" s="15">
        <v>0.77539999999999998</v>
      </c>
      <c r="I43" s="15">
        <v>0.3049</v>
      </c>
      <c r="J43" s="15">
        <v>0.2954</v>
      </c>
      <c r="K43" s="15">
        <v>2.5009000000000001</v>
      </c>
      <c r="L43" s="15">
        <v>0.2722</v>
      </c>
      <c r="M43" s="15">
        <v>0.2868</v>
      </c>
      <c r="N43" s="15">
        <v>0.29049999999999998</v>
      </c>
      <c r="Q43" t="s">
        <v>7</v>
      </c>
      <c r="R43" s="3">
        <f>C43-$C$10</f>
        <v>1.3000000000000012E-2</v>
      </c>
      <c r="S43" s="3">
        <f>D43-$D$10</f>
        <v>0.35129999999999995</v>
      </c>
      <c r="T43" s="3">
        <f>E43-$E$10</f>
        <v>2.2099999999999953E-2</v>
      </c>
      <c r="U43" s="3">
        <f>F43-$F$10</f>
        <v>3.9500000000000035E-2</v>
      </c>
      <c r="V43" s="3">
        <f>G43-$G$10</f>
        <v>1.5399999999999969E-2</v>
      </c>
      <c r="W43" s="3">
        <f>H43-$H$10</f>
        <v>0.51560000000000006</v>
      </c>
      <c r="X43" s="3">
        <f>I43-$I$10</f>
        <v>3.5999999999999921E-3</v>
      </c>
      <c r="Y43" s="3">
        <f>J43-$J$10</f>
        <v>4.8100000000000004E-2</v>
      </c>
      <c r="Z43" s="3">
        <f>K43-$K$10</f>
        <v>2.2529000000000003</v>
      </c>
      <c r="AA43" s="3">
        <f>L43-$L$10</f>
        <v>3.3799999999999997E-2</v>
      </c>
      <c r="AB43" s="3">
        <f>M43-$M$10</f>
        <v>3.2999999999999974E-2</v>
      </c>
      <c r="AC43" s="3">
        <f>N43-$N$10</f>
        <v>4.1199999999999987E-2</v>
      </c>
      <c r="AF43" t="s">
        <v>7</v>
      </c>
      <c r="AG43" s="3" t="str">
        <f t="shared" si="15"/>
        <v>0</v>
      </c>
      <c r="AH43" s="3">
        <f t="shared" si="12"/>
        <v>0.32969999999999994</v>
      </c>
      <c r="AI43" s="3">
        <f t="shared" si="12"/>
        <v>4.9999999999994493E-4</v>
      </c>
      <c r="AJ43" s="3">
        <f t="shared" si="12"/>
        <v>1.7900000000000027E-2</v>
      </c>
      <c r="AK43" s="3" t="str">
        <f t="shared" si="16"/>
        <v>0</v>
      </c>
      <c r="AL43" s="3">
        <f t="shared" si="13"/>
        <v>9.5000000000000084E-2</v>
      </c>
      <c r="AM43" s="3" t="str">
        <f t="shared" si="13"/>
        <v>0</v>
      </c>
      <c r="AN43" s="3" t="str">
        <f t="shared" si="13"/>
        <v>0</v>
      </c>
      <c r="AO43" s="3">
        <f t="shared" si="17"/>
        <v>2.2051000000000003</v>
      </c>
      <c r="AP43" s="3" t="str">
        <f t="shared" si="14"/>
        <v>0</v>
      </c>
      <c r="AQ43" s="3" t="str">
        <f t="shared" si="14"/>
        <v>0</v>
      </c>
      <c r="AR43" s="3" t="str">
        <f t="shared" si="14"/>
        <v>0</v>
      </c>
    </row>
    <row r="44" spans="2:53" x14ac:dyDescent="0.3">
      <c r="B44" t="s">
        <v>8</v>
      </c>
      <c r="C44" s="15">
        <v>0.73150000000000004</v>
      </c>
      <c r="D44" s="15">
        <v>0.29749999999999999</v>
      </c>
      <c r="E44" s="15">
        <v>0.28100000000000003</v>
      </c>
      <c r="F44" s="15">
        <v>0.31119999999999998</v>
      </c>
      <c r="G44" s="15">
        <v>0.29730000000000001</v>
      </c>
      <c r="H44" s="15">
        <v>0.30220000000000002</v>
      </c>
      <c r="I44" s="15">
        <v>0.38590000000000002</v>
      </c>
      <c r="J44" s="15">
        <v>0.2843</v>
      </c>
      <c r="K44" s="15">
        <v>0.7</v>
      </c>
      <c r="L44" s="15">
        <v>0.28610000000000002</v>
      </c>
      <c r="M44" s="15">
        <v>1.992</v>
      </c>
      <c r="N44" s="15">
        <v>0.28610000000000002</v>
      </c>
      <c r="Q44" t="s">
        <v>8</v>
      </c>
      <c r="R44" s="3">
        <f>C44-$C$11</f>
        <v>0.45270000000000005</v>
      </c>
      <c r="S44" s="3">
        <f>D44-$D$11</f>
        <v>1.1199999999999988E-2</v>
      </c>
      <c r="T44" s="3">
        <f>E44-$E$11</f>
        <v>1.0800000000000032E-2</v>
      </c>
      <c r="U44" s="3">
        <f>F44-$F$11</f>
        <v>1.7399999999999971E-2</v>
      </c>
      <c r="V44" s="3">
        <f>G44-$G$11</f>
        <v>1.5699999999999992E-2</v>
      </c>
      <c r="W44" s="3">
        <f>H44-$H$11</f>
        <v>3.460000000000002E-2</v>
      </c>
      <c r="X44" s="3">
        <f>I44-$I$11</f>
        <v>0.11020000000000002</v>
      </c>
      <c r="Y44" s="3">
        <f>J44-$J$11</f>
        <v>3.8199999999999984E-2</v>
      </c>
      <c r="Z44" s="3">
        <f>K44-$K$11</f>
        <v>0.44359999999999994</v>
      </c>
      <c r="AA44" s="3">
        <f>L44-$L$11</f>
        <v>2.2900000000000031E-2</v>
      </c>
      <c r="AB44" s="3">
        <f>M44-$M$11</f>
        <v>1.7396</v>
      </c>
      <c r="AC44" s="3">
        <f>N44-$N$11</f>
        <v>4.7500000000000014E-2</v>
      </c>
      <c r="AF44" t="s">
        <v>8</v>
      </c>
      <c r="AG44" s="3">
        <f t="shared" si="15"/>
        <v>0.43110000000000004</v>
      </c>
      <c r="AH44" s="3" t="str">
        <f t="shared" si="12"/>
        <v>0</v>
      </c>
      <c r="AI44" s="3" t="str">
        <f t="shared" si="12"/>
        <v>0</v>
      </c>
      <c r="AJ44" s="3" t="str">
        <f t="shared" si="12"/>
        <v>0</v>
      </c>
      <c r="AK44" s="3" t="str">
        <f t="shared" si="16"/>
        <v>0</v>
      </c>
      <c r="AL44" s="3" t="str">
        <f t="shared" si="13"/>
        <v>0</v>
      </c>
      <c r="AM44" s="3" t="str">
        <f t="shared" si="13"/>
        <v>0</v>
      </c>
      <c r="AN44" s="3" t="str">
        <f t="shared" si="13"/>
        <v>0</v>
      </c>
      <c r="AO44" s="3">
        <f t="shared" si="17"/>
        <v>0.39579999999999993</v>
      </c>
      <c r="AP44" s="3" t="str">
        <f t="shared" si="14"/>
        <v>0</v>
      </c>
      <c r="AQ44" s="3">
        <f t="shared" si="14"/>
        <v>1.6918</v>
      </c>
      <c r="AR44" s="3" t="str">
        <f t="shared" si="14"/>
        <v>0</v>
      </c>
    </row>
    <row r="45" spans="2:53" ht="15" thickBot="1" x14ac:dyDescent="0.35"/>
    <row r="46" spans="2:53" x14ac:dyDescent="0.3">
      <c r="B46">
        <v>98</v>
      </c>
      <c r="Q46">
        <v>98</v>
      </c>
      <c r="AF46">
        <v>98</v>
      </c>
      <c r="AV46" t="s">
        <v>10</v>
      </c>
      <c r="AW46" t="s">
        <v>11</v>
      </c>
      <c r="AX46" t="s">
        <v>12</v>
      </c>
      <c r="AY46" s="4" t="s">
        <v>13</v>
      </c>
      <c r="AZ46" s="5" t="s">
        <v>14</v>
      </c>
    </row>
    <row r="47" spans="2:53" ht="15" thickBot="1" x14ac:dyDescent="0.35">
      <c r="B47" t="s">
        <v>0</v>
      </c>
      <c r="C47" s="1">
        <v>1</v>
      </c>
      <c r="D47" s="1">
        <v>2</v>
      </c>
      <c r="E47" s="1">
        <v>3</v>
      </c>
      <c r="F47" s="1">
        <v>4</v>
      </c>
      <c r="G47" s="1">
        <v>5</v>
      </c>
      <c r="H47" s="1">
        <v>6</v>
      </c>
      <c r="I47" s="1">
        <v>7</v>
      </c>
      <c r="J47" s="1">
        <v>8</v>
      </c>
      <c r="K47" s="1">
        <v>9</v>
      </c>
      <c r="L47" s="1">
        <v>10</v>
      </c>
      <c r="M47" s="1">
        <v>11</v>
      </c>
      <c r="N47" s="1">
        <v>12</v>
      </c>
      <c r="Q47" t="s">
        <v>0</v>
      </c>
      <c r="R47">
        <v>1</v>
      </c>
      <c r="S47">
        <v>2</v>
      </c>
      <c r="T47">
        <v>3</v>
      </c>
      <c r="U47">
        <v>4</v>
      </c>
      <c r="V47">
        <v>5</v>
      </c>
      <c r="W47">
        <v>6</v>
      </c>
      <c r="X47">
        <v>7</v>
      </c>
      <c r="Y47">
        <v>8</v>
      </c>
      <c r="Z47">
        <v>9</v>
      </c>
      <c r="AA47">
        <v>10</v>
      </c>
      <c r="AB47">
        <v>11</v>
      </c>
      <c r="AC47">
        <v>12</v>
      </c>
      <c r="AF47" t="s">
        <v>0</v>
      </c>
      <c r="AG47">
        <v>1</v>
      </c>
      <c r="AH47">
        <v>2</v>
      </c>
      <c r="AI47">
        <v>3</v>
      </c>
      <c r="AJ47">
        <v>4</v>
      </c>
      <c r="AK47">
        <v>5</v>
      </c>
      <c r="AL47">
        <v>6</v>
      </c>
      <c r="AM47">
        <v>7</v>
      </c>
      <c r="AN47">
        <v>8</v>
      </c>
      <c r="AO47">
        <v>9</v>
      </c>
      <c r="AP47">
        <v>10</v>
      </c>
      <c r="AQ47">
        <v>11</v>
      </c>
      <c r="AR47">
        <v>12</v>
      </c>
      <c r="AV47">
        <f>SUM(AG48:AJ55)/31</f>
        <v>4.4300000000000006E-2</v>
      </c>
      <c r="AW47">
        <f>SUM(AK48:AN55)/31</f>
        <v>5.3293548387096781E-2</v>
      </c>
      <c r="AX47">
        <f>SUM(AO48:AR55)/31</f>
        <v>0.21469032258064513</v>
      </c>
      <c r="AY47" s="6">
        <f>AVERAGE(AV47:AX47)</f>
        <v>0.10409462365591397</v>
      </c>
      <c r="AZ47" s="7">
        <f>STDEV(AV47:AX47)</f>
        <v>9.5884187662174505E-2</v>
      </c>
      <c r="BA47">
        <f>AZ47*100/AY47</f>
        <v>92.112526367472</v>
      </c>
    </row>
    <row r="48" spans="2:53" x14ac:dyDescent="0.3">
      <c r="B48" t="s">
        <v>1</v>
      </c>
      <c r="C48" s="15">
        <v>0.30959999999999999</v>
      </c>
      <c r="D48" s="15">
        <v>0.31309999999999999</v>
      </c>
      <c r="E48" s="15">
        <v>0.30459999999999998</v>
      </c>
      <c r="F48" s="15">
        <v>0.30420000000000003</v>
      </c>
      <c r="G48" s="15">
        <v>0.79879999999999995</v>
      </c>
      <c r="H48" s="15">
        <v>2.4518</v>
      </c>
      <c r="I48" s="15">
        <v>0.29720000000000002</v>
      </c>
      <c r="J48" s="15">
        <v>0.28499999999999998</v>
      </c>
      <c r="K48" s="15">
        <v>0.28810000000000002</v>
      </c>
      <c r="L48" s="15">
        <v>0.29010000000000002</v>
      </c>
      <c r="M48" s="15">
        <v>0.29260000000000003</v>
      </c>
      <c r="N48" s="15">
        <v>1.0953999999999999</v>
      </c>
      <c r="Q48" t="s">
        <v>1</v>
      </c>
      <c r="R48" s="12">
        <f>C48-$C$4</f>
        <v>2.7299999999999991E-2</v>
      </c>
      <c r="S48">
        <f>D48-$D$4</f>
        <v>3.3399999999999985E-2</v>
      </c>
      <c r="T48">
        <f>E48-$E$4</f>
        <v>3.3499999999999974E-2</v>
      </c>
      <c r="U48">
        <f>F48-$F$4</f>
        <v>3.4300000000000053E-2</v>
      </c>
      <c r="V48" s="12">
        <f>G48-$G$4</f>
        <v>0.54489999999999994</v>
      </c>
      <c r="W48">
        <f>H48-$H$4</f>
        <v>2.1970000000000001</v>
      </c>
      <c r="X48">
        <f>I48-$I$4</f>
        <v>4.1500000000000037E-2</v>
      </c>
      <c r="Y48">
        <f>J48-$J$4</f>
        <v>3.0199999999999949E-2</v>
      </c>
      <c r="Z48" s="12">
        <f>K48-$K$4</f>
        <v>5.2700000000000025E-2</v>
      </c>
      <c r="AA48">
        <f>L48-$L$4</f>
        <v>3.7200000000000011E-2</v>
      </c>
      <c r="AB48">
        <f>M48-$M$4</f>
        <v>4.1500000000000037E-2</v>
      </c>
      <c r="AC48">
        <f>N48-$N$4</f>
        <v>0.8456999999999999</v>
      </c>
      <c r="AF48" t="s">
        <v>1</v>
      </c>
      <c r="AG48">
        <f>IF(R48-$R$48&lt;0,"0",R48-$R$48)</f>
        <v>0</v>
      </c>
      <c r="AH48">
        <f t="shared" ref="AH48:AJ55" si="18">IF(S48-$R$48&lt;0,"0",S48-$R$48)</f>
        <v>6.0999999999999943E-3</v>
      </c>
      <c r="AI48">
        <f t="shared" si="18"/>
        <v>6.1999999999999833E-3</v>
      </c>
      <c r="AJ48">
        <f t="shared" si="18"/>
        <v>7.0000000000000617E-3</v>
      </c>
      <c r="AK48">
        <f>IF(V48-$V$48&lt;0,"0",V48-$V$48)</f>
        <v>0</v>
      </c>
      <c r="AL48">
        <f t="shared" ref="AL48:AN55" si="19">IF(W48-$V$48&lt;0,"0",W48-$V$48)</f>
        <v>1.6521000000000001</v>
      </c>
      <c r="AM48" t="str">
        <f t="shared" si="19"/>
        <v>0</v>
      </c>
      <c r="AN48" t="str">
        <f t="shared" si="19"/>
        <v>0</v>
      </c>
      <c r="AO48">
        <f>IF(Z48-$Z$48&lt;0,"0",Z48-$Z$48)</f>
        <v>0</v>
      </c>
      <c r="AP48" t="str">
        <f t="shared" ref="AP48:AR55" si="20">IF(AA48-$Z$48&lt;0,"0",AA48-$Z$48)</f>
        <v>0</v>
      </c>
      <c r="AQ48" t="str">
        <f t="shared" si="20"/>
        <v>0</v>
      </c>
      <c r="AR48">
        <f t="shared" si="20"/>
        <v>0.79299999999999993</v>
      </c>
    </row>
    <row r="49" spans="2:53" x14ac:dyDescent="0.3">
      <c r="B49" t="s">
        <v>2</v>
      </c>
      <c r="C49" s="15">
        <v>0.31690000000000002</v>
      </c>
      <c r="D49" s="15">
        <v>0.39600000000000002</v>
      </c>
      <c r="E49" s="15">
        <v>0.31019999999999998</v>
      </c>
      <c r="F49" s="15">
        <v>0.29380000000000001</v>
      </c>
      <c r="G49" s="15">
        <v>0.25190000000000001</v>
      </c>
      <c r="H49" s="15">
        <v>0.35499999999999998</v>
      </c>
      <c r="I49" s="15">
        <v>0.27600000000000002</v>
      </c>
      <c r="J49" s="15">
        <v>0.28070000000000001</v>
      </c>
      <c r="K49" s="15">
        <v>0.27250000000000002</v>
      </c>
      <c r="L49" s="15">
        <v>0.39360000000000001</v>
      </c>
      <c r="M49" s="15">
        <v>0.29699999999999999</v>
      </c>
      <c r="N49" s="15">
        <v>0.28610000000000002</v>
      </c>
      <c r="Q49" t="s">
        <v>2</v>
      </c>
      <c r="R49">
        <f>C49-$C$5</f>
        <v>3.4200000000000008E-2</v>
      </c>
      <c r="S49">
        <f>D49-$D$5</f>
        <v>2.7200000000000002E-2</v>
      </c>
      <c r="T49">
        <f>E49-$E$5</f>
        <v>1.2899999999999967E-2</v>
      </c>
      <c r="U49">
        <f>F49-$F$5</f>
        <v>2.6600000000000013E-2</v>
      </c>
      <c r="V49">
        <f>G49-$G$5</f>
        <v>1.6900000000000026E-2</v>
      </c>
      <c r="W49">
        <f>H49-$H$5</f>
        <v>3.8499999999999979E-2</v>
      </c>
      <c r="X49">
        <f>I49-$I$5</f>
        <v>2.47E-2</v>
      </c>
      <c r="Y49">
        <f>J49-$J$5</f>
        <v>2.6100000000000012E-2</v>
      </c>
      <c r="Z49">
        <f>K49-$K$5</f>
        <v>2.9100000000000015E-2</v>
      </c>
      <c r="AA49">
        <f>L49-$L$5</f>
        <v>3.1500000000000028E-2</v>
      </c>
      <c r="AB49">
        <f>M49-$M$5</f>
        <v>3.5399999999999987E-2</v>
      </c>
      <c r="AC49">
        <f>N49-$N$5</f>
        <v>3.5000000000000031E-2</v>
      </c>
      <c r="AF49" t="s">
        <v>2</v>
      </c>
      <c r="AG49">
        <f>IF(R49-$R$48&lt;0,"0",R49-$R$48)</f>
        <v>6.9000000000000172E-3</v>
      </c>
      <c r="AH49" t="str">
        <f t="shared" si="18"/>
        <v>0</v>
      </c>
      <c r="AI49" t="str">
        <f t="shared" si="18"/>
        <v>0</v>
      </c>
      <c r="AJ49" t="str">
        <f t="shared" si="18"/>
        <v>0</v>
      </c>
      <c r="AK49" t="str">
        <f t="shared" ref="AK49:AK55" si="21">IF(V49-$V$48&lt;0,"0",V49-$V$48)</f>
        <v>0</v>
      </c>
      <c r="AL49" t="str">
        <f t="shared" si="19"/>
        <v>0</v>
      </c>
      <c r="AM49" t="str">
        <f t="shared" si="19"/>
        <v>0</v>
      </c>
      <c r="AN49" t="str">
        <f t="shared" si="19"/>
        <v>0</v>
      </c>
      <c r="AO49" t="str">
        <f t="shared" ref="AO49:AO55" si="22">IF(Z49-$Z$48&lt;0,"0",Z49-$Z$48)</f>
        <v>0</v>
      </c>
      <c r="AP49" t="str">
        <f t="shared" si="20"/>
        <v>0</v>
      </c>
      <c r="AQ49" t="str">
        <f t="shared" si="20"/>
        <v>0</v>
      </c>
      <c r="AR49" t="str">
        <f t="shared" si="20"/>
        <v>0</v>
      </c>
    </row>
    <row r="50" spans="2:53" x14ac:dyDescent="0.3">
      <c r="B50" t="s">
        <v>3</v>
      </c>
      <c r="C50" s="15">
        <v>0.29110000000000003</v>
      </c>
      <c r="D50" s="15">
        <v>0.47599999999999998</v>
      </c>
      <c r="E50" s="15">
        <v>0.32440000000000002</v>
      </c>
      <c r="F50" s="15">
        <v>0.30859999999999999</v>
      </c>
      <c r="G50" s="15">
        <v>0.30020000000000002</v>
      </c>
      <c r="H50" s="15">
        <v>0.29630000000000001</v>
      </c>
      <c r="I50" s="15">
        <v>0.30220000000000002</v>
      </c>
      <c r="J50" s="15">
        <v>0.58389999999999997</v>
      </c>
      <c r="K50" s="15">
        <v>0.26929999999999998</v>
      </c>
      <c r="L50" s="15">
        <v>0.50339999999999996</v>
      </c>
      <c r="M50" s="15">
        <v>0.29149999999999998</v>
      </c>
      <c r="N50" s="15">
        <v>0.29980000000000001</v>
      </c>
      <c r="Q50" t="s">
        <v>3</v>
      </c>
      <c r="R50">
        <f>C50-$C$6</f>
        <v>4.200000000000037E-3</v>
      </c>
      <c r="S50">
        <f>D50-$D$6</f>
        <v>0.186</v>
      </c>
      <c r="T50">
        <f>E50-$E$6</f>
        <v>2.5900000000000034E-2</v>
      </c>
      <c r="U50">
        <f>F50-$F$6</f>
        <v>2.5299999999999989E-2</v>
      </c>
      <c r="V50">
        <f>G50-$G$6</f>
        <v>1.2800000000000034E-2</v>
      </c>
      <c r="W50">
        <f>H50-$H$6</f>
        <v>3.1399999999999983E-2</v>
      </c>
      <c r="X50">
        <f>I50-$I$6</f>
        <v>9.5999999999999974E-3</v>
      </c>
      <c r="Y50">
        <f>J50-$J$6</f>
        <v>0.32249999999999995</v>
      </c>
      <c r="Z50">
        <f>K50-$K$6</f>
        <v>5.8999999999999608E-3</v>
      </c>
      <c r="AA50">
        <f>L50-$L$6</f>
        <v>0.24219999999999997</v>
      </c>
      <c r="AB50">
        <f>M50-$M$6</f>
        <v>1.419999999999999E-2</v>
      </c>
      <c r="AC50">
        <f>N50-$N$6</f>
        <v>1.3600000000000001E-2</v>
      </c>
      <c r="AF50" t="s">
        <v>3</v>
      </c>
      <c r="AG50" t="str">
        <f t="shared" ref="AG50:AG55" si="23">IF(R50-$R$48&lt;0,"0",R50-$R$48)</f>
        <v>0</v>
      </c>
      <c r="AH50">
        <f t="shared" si="18"/>
        <v>0.15870000000000001</v>
      </c>
      <c r="AI50" t="str">
        <f t="shared" si="18"/>
        <v>0</v>
      </c>
      <c r="AJ50" t="str">
        <f t="shared" si="18"/>
        <v>0</v>
      </c>
      <c r="AK50" t="str">
        <f t="shared" si="21"/>
        <v>0</v>
      </c>
      <c r="AL50" t="str">
        <f t="shared" si="19"/>
        <v>0</v>
      </c>
      <c r="AM50" t="str">
        <f t="shared" si="19"/>
        <v>0</v>
      </c>
      <c r="AN50" t="str">
        <f t="shared" si="19"/>
        <v>0</v>
      </c>
      <c r="AO50" t="str">
        <f t="shared" si="22"/>
        <v>0</v>
      </c>
      <c r="AP50">
        <f t="shared" si="20"/>
        <v>0.18949999999999995</v>
      </c>
      <c r="AQ50" t="str">
        <f t="shared" si="20"/>
        <v>0</v>
      </c>
      <c r="AR50" t="str">
        <f t="shared" si="20"/>
        <v>0</v>
      </c>
    </row>
    <row r="51" spans="2:53" x14ac:dyDescent="0.3">
      <c r="B51" t="s">
        <v>4</v>
      </c>
      <c r="C51" s="15">
        <v>0.31059999999999999</v>
      </c>
      <c r="D51" s="15">
        <v>0.31690000000000002</v>
      </c>
      <c r="E51" s="15">
        <v>0.31940000000000002</v>
      </c>
      <c r="F51" s="15">
        <v>0.31380000000000002</v>
      </c>
      <c r="G51" s="15">
        <v>0.28870000000000001</v>
      </c>
      <c r="H51" s="15">
        <v>0.31659999999999999</v>
      </c>
      <c r="I51" s="15">
        <v>0.313</v>
      </c>
      <c r="J51" s="15">
        <v>0.30559999999999998</v>
      </c>
      <c r="K51" s="15">
        <v>0.28820000000000001</v>
      </c>
      <c r="L51" s="15">
        <v>0.29959999999999998</v>
      </c>
      <c r="M51" s="15">
        <v>0.2954</v>
      </c>
      <c r="N51" s="15">
        <v>0.28339999999999999</v>
      </c>
      <c r="Q51" t="s">
        <v>4</v>
      </c>
      <c r="R51">
        <f>C51-$C$7</f>
        <v>3.2299999999999995E-2</v>
      </c>
      <c r="S51">
        <f>D51-$D$7</f>
        <v>1.369999999999999E-2</v>
      </c>
      <c r="T51">
        <f>E51-$E$7</f>
        <v>2.4199999999999999E-2</v>
      </c>
      <c r="U51">
        <f>F51-$F$7</f>
        <v>5.3600000000000037E-2</v>
      </c>
      <c r="V51">
        <f>G51-$G$7</f>
        <v>2.2400000000000031E-2</v>
      </c>
      <c r="W51">
        <f>H51-$H$7</f>
        <v>3.4999999999999976E-2</v>
      </c>
      <c r="X51">
        <f>I51-$I$7</f>
        <v>3.8100000000000023E-2</v>
      </c>
      <c r="Y51">
        <f>J51-$J$7</f>
        <v>6.6699999999999982E-2</v>
      </c>
      <c r="Z51">
        <f>K51-$K$7</f>
        <v>3.3700000000000008E-2</v>
      </c>
      <c r="AA51">
        <f>L51-$L$7</f>
        <v>4.3499999999999983E-2</v>
      </c>
      <c r="AB51">
        <f>M51-$M$7</f>
        <v>4.9699999999999994E-2</v>
      </c>
      <c r="AC51">
        <f>N51-$N$7</f>
        <v>3.5399999999999987E-2</v>
      </c>
      <c r="AF51" t="s">
        <v>4</v>
      </c>
      <c r="AG51">
        <f t="shared" si="23"/>
        <v>5.0000000000000044E-3</v>
      </c>
      <c r="AH51" t="str">
        <f t="shared" si="18"/>
        <v>0</v>
      </c>
      <c r="AI51" t="str">
        <f t="shared" si="18"/>
        <v>0</v>
      </c>
      <c r="AJ51">
        <f t="shared" si="18"/>
        <v>2.6300000000000046E-2</v>
      </c>
      <c r="AK51" t="str">
        <f t="shared" si="21"/>
        <v>0</v>
      </c>
      <c r="AL51" t="str">
        <f t="shared" si="19"/>
        <v>0</v>
      </c>
      <c r="AM51" t="str">
        <f t="shared" si="19"/>
        <v>0</v>
      </c>
      <c r="AN51" t="str">
        <f t="shared" si="19"/>
        <v>0</v>
      </c>
      <c r="AO51" t="str">
        <f t="shared" si="22"/>
        <v>0</v>
      </c>
      <c r="AP51" t="str">
        <f t="shared" si="20"/>
        <v>0</v>
      </c>
      <c r="AQ51" t="str">
        <f t="shared" si="20"/>
        <v>0</v>
      </c>
      <c r="AR51" t="str">
        <f t="shared" si="20"/>
        <v>0</v>
      </c>
    </row>
    <row r="52" spans="2:53" x14ac:dyDescent="0.3">
      <c r="B52" t="s">
        <v>5</v>
      </c>
      <c r="C52" s="15">
        <v>0.33679999999999999</v>
      </c>
      <c r="D52" s="15">
        <v>0.31009999999999999</v>
      </c>
      <c r="E52" s="15">
        <v>0.30590000000000001</v>
      </c>
      <c r="F52" s="15">
        <v>0.31940000000000002</v>
      </c>
      <c r="G52" s="15">
        <v>0.31209999999999999</v>
      </c>
      <c r="H52" s="15">
        <v>0.79630000000000001</v>
      </c>
      <c r="I52" s="15">
        <v>0.31140000000000001</v>
      </c>
      <c r="J52" s="15">
        <v>0.29310000000000003</v>
      </c>
      <c r="K52" s="15">
        <v>0.3049</v>
      </c>
      <c r="L52" s="15">
        <v>0.29020000000000001</v>
      </c>
      <c r="M52" s="15">
        <v>0.33160000000000001</v>
      </c>
      <c r="N52" s="15">
        <v>0.28029999999999999</v>
      </c>
      <c r="Q52" t="s">
        <v>5</v>
      </c>
      <c r="R52">
        <f>C52-$C$8</f>
        <v>3.9800000000000002E-2</v>
      </c>
      <c r="S52">
        <f>D52-$D$8</f>
        <v>1.4500000000000013E-2</v>
      </c>
      <c r="T52">
        <f>E52-$E$8</f>
        <v>2.0000000000000018E-2</v>
      </c>
      <c r="U52">
        <f>F52-$F$8</f>
        <v>2.7299999999999991E-2</v>
      </c>
      <c r="V52">
        <f>G52-$G$8</f>
        <v>1.8499999999999961E-2</v>
      </c>
      <c r="W52">
        <f>H52-$H$8</f>
        <v>0.50730000000000008</v>
      </c>
      <c r="X52">
        <f>I52-$I$8</f>
        <v>3.350000000000003E-2</v>
      </c>
      <c r="Y52">
        <f>J52-$J$8</f>
        <v>3.6100000000000021E-2</v>
      </c>
      <c r="Z52">
        <f>K52-$K$8</f>
        <v>3.2799999999999996E-2</v>
      </c>
      <c r="AA52">
        <f>L52-$L$8</f>
        <v>3.4500000000000031E-2</v>
      </c>
      <c r="AB52">
        <f>M52-$M$8</f>
        <v>7.130000000000003E-2</v>
      </c>
      <c r="AC52">
        <f>N52-$N$8</f>
        <v>4.0999999999999981E-2</v>
      </c>
      <c r="AF52" t="s">
        <v>5</v>
      </c>
      <c r="AG52">
        <f t="shared" si="23"/>
        <v>1.2500000000000011E-2</v>
      </c>
      <c r="AH52" t="str">
        <f t="shared" si="18"/>
        <v>0</v>
      </c>
      <c r="AI52" t="str">
        <f t="shared" si="18"/>
        <v>0</v>
      </c>
      <c r="AJ52">
        <f t="shared" si="18"/>
        <v>0</v>
      </c>
      <c r="AK52" t="str">
        <f t="shared" si="21"/>
        <v>0</v>
      </c>
      <c r="AL52" t="str">
        <f t="shared" si="19"/>
        <v>0</v>
      </c>
      <c r="AM52" t="str">
        <f t="shared" si="19"/>
        <v>0</v>
      </c>
      <c r="AN52" t="str">
        <f t="shared" si="19"/>
        <v>0</v>
      </c>
      <c r="AO52" t="str">
        <f t="shared" si="22"/>
        <v>0</v>
      </c>
      <c r="AP52" t="str">
        <f t="shared" si="20"/>
        <v>0</v>
      </c>
      <c r="AQ52">
        <f t="shared" si="20"/>
        <v>1.8600000000000005E-2</v>
      </c>
      <c r="AR52" t="str">
        <f t="shared" si="20"/>
        <v>0</v>
      </c>
    </row>
    <row r="53" spans="2:53" x14ac:dyDescent="0.3">
      <c r="B53" t="s">
        <v>6</v>
      </c>
      <c r="C53" s="15">
        <v>0.31690000000000002</v>
      </c>
      <c r="D53" s="15">
        <v>0.32229999999999998</v>
      </c>
      <c r="E53" s="15">
        <v>0.30830000000000002</v>
      </c>
      <c r="F53" s="15">
        <v>0.28849999999999998</v>
      </c>
      <c r="G53" s="15">
        <v>0.30009999999999998</v>
      </c>
      <c r="H53" s="15">
        <v>0.28079999999999999</v>
      </c>
      <c r="I53" s="15">
        <v>0.28000000000000003</v>
      </c>
      <c r="J53" s="15">
        <v>0.29430000000000001</v>
      </c>
      <c r="K53" s="15">
        <v>1.6052</v>
      </c>
      <c r="L53" s="15">
        <v>0.2843</v>
      </c>
      <c r="M53" s="15">
        <v>0.28839999999999999</v>
      </c>
      <c r="N53" s="15">
        <v>0.27360000000000001</v>
      </c>
      <c r="Q53" t="s">
        <v>6</v>
      </c>
      <c r="R53">
        <f>C53-$C$9</f>
        <v>3.0700000000000005E-2</v>
      </c>
      <c r="S53">
        <f>D53-$D$9</f>
        <v>2.739999999999998E-2</v>
      </c>
      <c r="T53">
        <f>E53-$E$9</f>
        <v>2.6800000000000046E-2</v>
      </c>
      <c r="U53">
        <f>F53-$F$9</f>
        <v>3.1399999999999983E-2</v>
      </c>
      <c r="V53">
        <f>G53-$G$9</f>
        <v>3.1899999999999984E-2</v>
      </c>
      <c r="W53">
        <f>H53-$H$9</f>
        <v>2.4799999999999989E-2</v>
      </c>
      <c r="X53">
        <f>I53-$I$9</f>
        <v>2.5900000000000034E-2</v>
      </c>
      <c r="Y53">
        <f>J53-$J$9</f>
        <v>4.0800000000000003E-2</v>
      </c>
      <c r="Z53">
        <f>K53-$K$9</f>
        <v>1.3425</v>
      </c>
      <c r="AA53">
        <f>L53-$L$9</f>
        <v>4.5699999999999991E-2</v>
      </c>
      <c r="AB53">
        <f>M53-$M$9</f>
        <v>3.7399999999999989E-2</v>
      </c>
      <c r="AC53">
        <f>N53-$N$9</f>
        <v>4.2599999999999999E-2</v>
      </c>
      <c r="AF53" t="s">
        <v>6</v>
      </c>
      <c r="AG53">
        <f t="shared" si="23"/>
        <v>3.4000000000000141E-3</v>
      </c>
      <c r="AH53">
        <f t="shared" si="18"/>
        <v>9.9999999999988987E-5</v>
      </c>
      <c r="AI53" t="str">
        <f t="shared" si="18"/>
        <v>0</v>
      </c>
      <c r="AJ53">
        <f t="shared" si="18"/>
        <v>4.0999999999999925E-3</v>
      </c>
      <c r="AK53" t="str">
        <f t="shared" si="21"/>
        <v>0</v>
      </c>
      <c r="AL53" t="str">
        <f t="shared" si="19"/>
        <v>0</v>
      </c>
      <c r="AM53" t="str">
        <f t="shared" si="19"/>
        <v>0</v>
      </c>
      <c r="AN53" t="str">
        <f t="shared" si="19"/>
        <v>0</v>
      </c>
      <c r="AO53">
        <f t="shared" si="22"/>
        <v>1.2898000000000001</v>
      </c>
      <c r="AP53" t="str">
        <f t="shared" si="20"/>
        <v>0</v>
      </c>
      <c r="AQ53" t="str">
        <f t="shared" si="20"/>
        <v>0</v>
      </c>
      <c r="AR53" t="str">
        <f t="shared" si="20"/>
        <v>0</v>
      </c>
    </row>
    <row r="54" spans="2:53" x14ac:dyDescent="0.3">
      <c r="B54" t="s">
        <v>7</v>
      </c>
      <c r="C54" s="15">
        <v>0.30099999999999999</v>
      </c>
      <c r="D54" s="15">
        <v>0.5917</v>
      </c>
      <c r="E54" s="15">
        <v>0.31130000000000002</v>
      </c>
      <c r="F54" s="15">
        <v>0.3216</v>
      </c>
      <c r="G54" s="15">
        <v>0.31130000000000002</v>
      </c>
      <c r="H54" s="15">
        <v>0.74909999999999999</v>
      </c>
      <c r="I54" s="15">
        <v>0.30320000000000003</v>
      </c>
      <c r="J54" s="15">
        <v>0.29799999999999999</v>
      </c>
      <c r="K54" s="15">
        <v>2.3715000000000002</v>
      </c>
      <c r="L54" s="15">
        <v>0.2802</v>
      </c>
      <c r="M54" s="15">
        <v>0.2893</v>
      </c>
      <c r="N54" s="15">
        <v>0.29630000000000001</v>
      </c>
      <c r="Q54" t="s">
        <v>7</v>
      </c>
      <c r="R54">
        <f>C54-$C$10</f>
        <v>1.8600000000000005E-2</v>
      </c>
      <c r="S54">
        <f>D54-$D$10</f>
        <v>0.28839999999999999</v>
      </c>
      <c r="T54">
        <f>E54-$E$10</f>
        <v>1.7699999999999994E-2</v>
      </c>
      <c r="U54">
        <f>F54-$F$10</f>
        <v>3.9600000000000024E-2</v>
      </c>
      <c r="V54">
        <f>G54-$G$10</f>
        <v>9.5999999999999974E-3</v>
      </c>
      <c r="W54">
        <f>H54-$H$10</f>
        <v>0.48930000000000001</v>
      </c>
      <c r="X54">
        <f>I54-$I$10</f>
        <v>1.9000000000000128E-3</v>
      </c>
      <c r="Y54">
        <f>J54-$J$10</f>
        <v>5.0699999999999995E-2</v>
      </c>
      <c r="Z54">
        <f>K54-$K$10</f>
        <v>2.1234999999999999</v>
      </c>
      <c r="AA54">
        <f>L54-$L$10</f>
        <v>4.1800000000000004E-2</v>
      </c>
      <c r="AB54">
        <f>M54-$M$10</f>
        <v>3.5499999999999976E-2</v>
      </c>
      <c r="AC54">
        <f>N54-$N$10</f>
        <v>4.7000000000000014E-2</v>
      </c>
      <c r="AF54" t="s">
        <v>7</v>
      </c>
      <c r="AG54" t="str">
        <f t="shared" si="23"/>
        <v>0</v>
      </c>
      <c r="AH54">
        <f t="shared" si="18"/>
        <v>0.2611</v>
      </c>
      <c r="AI54" t="str">
        <f t="shared" si="18"/>
        <v>0</v>
      </c>
      <c r="AJ54">
        <f t="shared" si="18"/>
        <v>1.2300000000000033E-2</v>
      </c>
      <c r="AK54" t="str">
        <f t="shared" si="21"/>
        <v>0</v>
      </c>
      <c r="AL54" t="str">
        <f t="shared" si="19"/>
        <v>0</v>
      </c>
      <c r="AM54" t="str">
        <f t="shared" si="19"/>
        <v>0</v>
      </c>
      <c r="AN54" t="str">
        <f t="shared" si="19"/>
        <v>0</v>
      </c>
      <c r="AO54">
        <f t="shared" si="22"/>
        <v>2.0707999999999998</v>
      </c>
      <c r="AP54" t="str">
        <f t="shared" si="20"/>
        <v>0</v>
      </c>
      <c r="AQ54" t="str">
        <f t="shared" si="20"/>
        <v>0</v>
      </c>
      <c r="AR54" t="str">
        <f t="shared" si="20"/>
        <v>0</v>
      </c>
    </row>
    <row r="55" spans="2:53" x14ac:dyDescent="0.3">
      <c r="B55" t="s">
        <v>8</v>
      </c>
      <c r="C55" s="15">
        <v>1.1697</v>
      </c>
      <c r="D55" s="15">
        <v>0.29339999999999999</v>
      </c>
      <c r="E55" s="15">
        <v>0.27850000000000003</v>
      </c>
      <c r="F55" s="15">
        <v>0.30470000000000003</v>
      </c>
      <c r="G55" s="15">
        <v>0.29399999999999998</v>
      </c>
      <c r="H55" s="15">
        <v>0.2979</v>
      </c>
      <c r="I55" s="15">
        <v>0.38650000000000001</v>
      </c>
      <c r="J55" s="15">
        <v>0.28339999999999999</v>
      </c>
      <c r="K55" s="15">
        <v>1.0893999999999999</v>
      </c>
      <c r="L55" s="15">
        <v>0.29160000000000003</v>
      </c>
      <c r="M55" s="15">
        <v>1.8101</v>
      </c>
      <c r="N55" s="15">
        <v>0.29970000000000002</v>
      </c>
      <c r="Q55" t="s">
        <v>8</v>
      </c>
      <c r="R55">
        <f>C55-$C$11</f>
        <v>0.89090000000000003</v>
      </c>
      <c r="S55">
        <f>D55-$D$11</f>
        <v>7.0999999999999952E-3</v>
      </c>
      <c r="T55">
        <f>E55-$E$11</f>
        <v>8.3000000000000296E-3</v>
      </c>
      <c r="U55">
        <f>F55-$F$11</f>
        <v>1.0900000000000021E-2</v>
      </c>
      <c r="V55">
        <f>G55-$G$11</f>
        <v>1.2399999999999967E-2</v>
      </c>
      <c r="W55">
        <f>H55-$H$11</f>
        <v>3.0299999999999994E-2</v>
      </c>
      <c r="X55">
        <f>I55-$I$11</f>
        <v>0.11080000000000001</v>
      </c>
      <c r="Y55">
        <f>J55-$J$11</f>
        <v>3.7299999999999972E-2</v>
      </c>
      <c r="Z55">
        <f>K55-$K$11</f>
        <v>0.83299999999999996</v>
      </c>
      <c r="AA55">
        <f>L55-$L$11</f>
        <v>2.8400000000000036E-2</v>
      </c>
      <c r="AB55">
        <f>M55-$M$11</f>
        <v>1.5577000000000001</v>
      </c>
      <c r="AC55">
        <f>N55-$N$11</f>
        <v>6.1100000000000015E-2</v>
      </c>
      <c r="AF55" t="s">
        <v>8</v>
      </c>
      <c r="AG55">
        <f t="shared" si="23"/>
        <v>0.86360000000000003</v>
      </c>
      <c r="AH55" t="str">
        <f t="shared" si="18"/>
        <v>0</v>
      </c>
      <c r="AI55" t="str">
        <f t="shared" si="18"/>
        <v>0</v>
      </c>
      <c r="AJ55" t="str">
        <f t="shared" si="18"/>
        <v>0</v>
      </c>
      <c r="AK55" t="str">
        <f t="shared" si="21"/>
        <v>0</v>
      </c>
      <c r="AL55" t="str">
        <f t="shared" si="19"/>
        <v>0</v>
      </c>
      <c r="AM55" t="str">
        <f t="shared" si="19"/>
        <v>0</v>
      </c>
      <c r="AN55" t="str">
        <f t="shared" si="19"/>
        <v>0</v>
      </c>
      <c r="AO55">
        <f t="shared" si="22"/>
        <v>0.78029999999999999</v>
      </c>
      <c r="AP55" t="str">
        <f t="shared" si="20"/>
        <v>0</v>
      </c>
      <c r="AQ55">
        <f t="shared" si="20"/>
        <v>1.5050000000000001</v>
      </c>
      <c r="AR55">
        <f t="shared" si="20"/>
        <v>8.3999999999999908E-3</v>
      </c>
    </row>
    <row r="56" spans="2:53" ht="15" thickBot="1" x14ac:dyDescent="0.35"/>
    <row r="57" spans="2:53" x14ac:dyDescent="0.3">
      <c r="B57">
        <v>120</v>
      </c>
      <c r="Q57">
        <v>120</v>
      </c>
      <c r="AF57">
        <v>120</v>
      </c>
      <c r="AV57" t="s">
        <v>10</v>
      </c>
      <c r="AW57" t="s">
        <v>11</v>
      </c>
      <c r="AX57" t="s">
        <v>12</v>
      </c>
      <c r="AY57" s="4" t="s">
        <v>13</v>
      </c>
      <c r="AZ57" s="5" t="s">
        <v>14</v>
      </c>
    </row>
    <row r="58" spans="2:53" ht="15" thickBot="1" x14ac:dyDescent="0.35">
      <c r="B58" t="s">
        <v>0</v>
      </c>
      <c r="C58" s="1">
        <v>1</v>
      </c>
      <c r="D58" s="1">
        <v>2</v>
      </c>
      <c r="E58" s="1">
        <v>3</v>
      </c>
      <c r="F58" s="1">
        <v>4</v>
      </c>
      <c r="G58" s="1">
        <v>5</v>
      </c>
      <c r="H58" s="1">
        <v>6</v>
      </c>
      <c r="I58" s="1">
        <v>7</v>
      </c>
      <c r="J58" s="1">
        <v>8</v>
      </c>
      <c r="K58" s="1">
        <v>9</v>
      </c>
      <c r="L58" s="1">
        <v>10</v>
      </c>
      <c r="M58" s="1">
        <v>11</v>
      </c>
      <c r="N58" s="1">
        <v>12</v>
      </c>
      <c r="Q58" t="s">
        <v>0</v>
      </c>
      <c r="R58">
        <v>1</v>
      </c>
      <c r="S58">
        <v>2</v>
      </c>
      <c r="T58">
        <v>3</v>
      </c>
      <c r="U58">
        <v>4</v>
      </c>
      <c r="V58">
        <v>5</v>
      </c>
      <c r="W58">
        <v>6</v>
      </c>
      <c r="X58">
        <v>7</v>
      </c>
      <c r="Y58">
        <v>8</v>
      </c>
      <c r="Z58">
        <v>9</v>
      </c>
      <c r="AA58">
        <v>10</v>
      </c>
      <c r="AB58">
        <v>11</v>
      </c>
      <c r="AC58">
        <v>12</v>
      </c>
      <c r="AF58" t="s">
        <v>0</v>
      </c>
      <c r="AG58">
        <v>1</v>
      </c>
      <c r="AH58">
        <v>2</v>
      </c>
      <c r="AI58">
        <v>3</v>
      </c>
      <c r="AJ58">
        <v>4</v>
      </c>
      <c r="AK58">
        <v>5</v>
      </c>
      <c r="AL58">
        <v>6</v>
      </c>
      <c r="AM58">
        <v>7</v>
      </c>
      <c r="AN58">
        <v>8</v>
      </c>
      <c r="AO58">
        <v>9</v>
      </c>
      <c r="AP58">
        <v>10</v>
      </c>
      <c r="AQ58">
        <v>11</v>
      </c>
      <c r="AR58">
        <v>12</v>
      </c>
      <c r="AV58">
        <f>SUM(AG59:AJ66)/31</f>
        <v>9.6816129032258072E-2</v>
      </c>
      <c r="AW58">
        <f>SUM(AK59:AN66)/31</f>
        <v>5.7909677419354835E-2</v>
      </c>
      <c r="AX58">
        <f>SUM(AO59:AR66)/31</f>
        <v>0.30752580645161293</v>
      </c>
      <c r="AY58" s="6">
        <f>AVERAGE(AV58:AX58)</f>
        <v>0.15408387096774193</v>
      </c>
      <c r="AZ58" s="7">
        <f>STDEV(AV58:AX58)</f>
        <v>0.13430096301983138</v>
      </c>
      <c r="BA58">
        <f>AZ58*100/AY58</f>
        <v>87.160948239642693</v>
      </c>
    </row>
    <row r="59" spans="2:53" x14ac:dyDescent="0.3">
      <c r="B59" t="s">
        <v>1</v>
      </c>
      <c r="C59" s="15">
        <v>0.3095</v>
      </c>
      <c r="D59" s="15">
        <v>0.31259999999999999</v>
      </c>
      <c r="E59" s="15">
        <v>0.30640000000000001</v>
      </c>
      <c r="F59" s="15">
        <v>0.3049</v>
      </c>
      <c r="G59" s="15">
        <v>0.8659</v>
      </c>
      <c r="H59" s="15">
        <v>2.6619999999999999</v>
      </c>
      <c r="I59" s="15">
        <v>0.29830000000000001</v>
      </c>
      <c r="J59" s="15">
        <v>0.2853</v>
      </c>
      <c r="K59" s="15">
        <v>0.2923</v>
      </c>
      <c r="L59" s="15">
        <v>0.29189999999999999</v>
      </c>
      <c r="M59" s="15">
        <v>0.29310000000000003</v>
      </c>
      <c r="N59" s="15">
        <v>2.3732000000000002</v>
      </c>
      <c r="Q59" t="s">
        <v>1</v>
      </c>
      <c r="R59">
        <f>C59-$C$4</f>
        <v>2.7200000000000002E-2</v>
      </c>
      <c r="S59">
        <f>D59-$D$4</f>
        <v>3.2899999999999985E-2</v>
      </c>
      <c r="T59">
        <f>E59-$E$4</f>
        <v>3.5299999999999998E-2</v>
      </c>
      <c r="U59">
        <f>F59-$F$4</f>
        <v>3.5000000000000031E-2</v>
      </c>
      <c r="V59">
        <f>G59-$G$4</f>
        <v>0.61199999999999999</v>
      </c>
      <c r="W59">
        <f>H59-$H$4</f>
        <v>2.4072</v>
      </c>
      <c r="X59">
        <f>I59-$I$4</f>
        <v>4.2600000000000027E-2</v>
      </c>
      <c r="Y59">
        <f>J59-$J$4</f>
        <v>3.0499999999999972E-2</v>
      </c>
      <c r="Z59">
        <f>K59-$K$4</f>
        <v>5.6900000000000006E-2</v>
      </c>
      <c r="AA59">
        <f>L59-$L$4</f>
        <v>3.8999999999999979E-2</v>
      </c>
      <c r="AB59">
        <f>M59-$M$4</f>
        <v>4.2000000000000037E-2</v>
      </c>
      <c r="AC59">
        <f>N59-$N$4</f>
        <v>2.1235000000000004</v>
      </c>
      <c r="AF59" t="s">
        <v>1</v>
      </c>
      <c r="AG59">
        <f>IF(R59-$R$59&lt;0,"0",R59-$R$59)</f>
        <v>0</v>
      </c>
      <c r="AH59">
        <f t="shared" ref="AH59:AJ66" si="24">IF(S59-$R$59&lt;0,"0",S59-$R$59)</f>
        <v>5.6999999999999829E-3</v>
      </c>
      <c r="AI59">
        <f t="shared" si="24"/>
        <v>8.0999999999999961E-3</v>
      </c>
      <c r="AJ59">
        <f t="shared" si="24"/>
        <v>7.8000000000000291E-3</v>
      </c>
      <c r="AK59">
        <f>IF(V59-$V$59&lt;0,"0",V59-$V$59)</f>
        <v>0</v>
      </c>
      <c r="AL59">
        <f t="shared" ref="AL59:AN66" si="25">IF(W59-$V$59&lt;0,"0",W59-$V$59)</f>
        <v>1.7951999999999999</v>
      </c>
      <c r="AM59" t="str">
        <f t="shared" si="25"/>
        <v>0</v>
      </c>
      <c r="AN59" t="str">
        <f t="shared" si="25"/>
        <v>0</v>
      </c>
      <c r="AO59">
        <f>IF(Z59-$Z$59&lt;0,"0",Z59-$Z$59)</f>
        <v>0</v>
      </c>
      <c r="AP59" t="str">
        <f t="shared" ref="AP59:AR66" si="26">IF(AA59-$Z$59&lt;0,"0",AA59-$Z$59)</f>
        <v>0</v>
      </c>
      <c r="AQ59" t="str">
        <f t="shared" si="26"/>
        <v>0</v>
      </c>
      <c r="AR59">
        <f t="shared" si="26"/>
        <v>2.0666000000000002</v>
      </c>
    </row>
    <row r="60" spans="2:53" x14ac:dyDescent="0.3">
      <c r="B60" t="s">
        <v>2</v>
      </c>
      <c r="C60" s="15">
        <v>0.31430000000000002</v>
      </c>
      <c r="D60" s="15">
        <v>0.38819999999999999</v>
      </c>
      <c r="E60" s="15">
        <v>0.313</v>
      </c>
      <c r="F60" s="15">
        <v>0.29459999999999997</v>
      </c>
      <c r="G60" s="15">
        <v>0.2492</v>
      </c>
      <c r="H60" s="15">
        <v>0.35389999999999999</v>
      </c>
      <c r="I60" s="15">
        <v>0.27339999999999998</v>
      </c>
      <c r="J60" s="15">
        <v>0.2802</v>
      </c>
      <c r="K60" s="15">
        <v>0.27489999999999998</v>
      </c>
      <c r="L60" s="15">
        <v>0.3881</v>
      </c>
      <c r="M60" s="15">
        <v>0.29380000000000001</v>
      </c>
      <c r="N60" s="15">
        <v>0.28560000000000002</v>
      </c>
      <c r="Q60" t="s">
        <v>2</v>
      </c>
      <c r="R60">
        <f>C60-$C$5</f>
        <v>3.1600000000000017E-2</v>
      </c>
      <c r="S60">
        <f>D60-$D$5</f>
        <v>1.9399999999999973E-2</v>
      </c>
      <c r="T60">
        <f>E60-$E$5</f>
        <v>1.5699999999999992E-2</v>
      </c>
      <c r="U60">
        <f>F60-$F$5</f>
        <v>2.739999999999998E-2</v>
      </c>
      <c r="V60">
        <f>G60-$G$5</f>
        <v>1.4200000000000018E-2</v>
      </c>
      <c r="W60">
        <f>H60-$H$5</f>
        <v>3.7399999999999989E-2</v>
      </c>
      <c r="X60">
        <f>I60-$I$5</f>
        <v>2.2099999999999953E-2</v>
      </c>
      <c r="Y60">
        <f>J60-$J$5</f>
        <v>2.5600000000000012E-2</v>
      </c>
      <c r="Z60">
        <f>K60-$K$5</f>
        <v>3.1499999999999972E-2</v>
      </c>
      <c r="AA60">
        <f>L60-$L$5</f>
        <v>2.6000000000000023E-2</v>
      </c>
      <c r="AB60">
        <f>M60-$M$5</f>
        <v>3.2200000000000006E-2</v>
      </c>
      <c r="AC60">
        <f>N60-$N$5</f>
        <v>3.4500000000000031E-2</v>
      </c>
      <c r="AF60" t="s">
        <v>2</v>
      </c>
      <c r="AG60">
        <f t="shared" ref="AG60:AG66" si="27">IF(R60-$R$59&lt;0,"0",R60-$R$59)</f>
        <v>4.400000000000015E-3</v>
      </c>
      <c r="AH60" t="str">
        <f t="shared" si="24"/>
        <v>0</v>
      </c>
      <c r="AI60" t="str">
        <f t="shared" si="24"/>
        <v>0</v>
      </c>
      <c r="AJ60">
        <f t="shared" si="24"/>
        <v>1.9999999999997797E-4</v>
      </c>
      <c r="AK60" t="str">
        <f t="shared" ref="AK60:AK66" si="28">IF(V60-$V$59&lt;0,"0",V60-$V$59)</f>
        <v>0</v>
      </c>
      <c r="AL60" t="str">
        <f t="shared" si="25"/>
        <v>0</v>
      </c>
      <c r="AM60" t="str">
        <f t="shared" si="25"/>
        <v>0</v>
      </c>
      <c r="AN60" t="str">
        <f t="shared" si="25"/>
        <v>0</v>
      </c>
      <c r="AO60" t="str">
        <f t="shared" ref="AO60:AO66" si="29">IF(Z60-$Z$59&lt;0,"0",Z60-$Z$59)</f>
        <v>0</v>
      </c>
      <c r="AP60" t="str">
        <f t="shared" si="26"/>
        <v>0</v>
      </c>
      <c r="AQ60" t="str">
        <f t="shared" si="26"/>
        <v>0</v>
      </c>
      <c r="AR60" t="str">
        <f t="shared" si="26"/>
        <v>0</v>
      </c>
    </row>
    <row r="61" spans="2:53" x14ac:dyDescent="0.3">
      <c r="B61" t="s">
        <v>3</v>
      </c>
      <c r="C61" s="15">
        <v>0.2928</v>
      </c>
      <c r="D61" s="15">
        <v>0.69099999999999995</v>
      </c>
      <c r="E61" s="15">
        <v>0.3286</v>
      </c>
      <c r="F61" s="15">
        <v>0.31390000000000001</v>
      </c>
      <c r="G61" s="15">
        <v>0.30499999999999999</v>
      </c>
      <c r="H61" s="15">
        <v>0.30159999999999998</v>
      </c>
      <c r="I61" s="15">
        <v>0.30719999999999997</v>
      </c>
      <c r="J61" s="15">
        <v>0.75819999999999999</v>
      </c>
      <c r="K61" s="15">
        <v>0.2722</v>
      </c>
      <c r="L61" s="15">
        <v>0.77370000000000005</v>
      </c>
      <c r="M61" s="15">
        <v>0.29070000000000001</v>
      </c>
      <c r="N61" s="15">
        <v>0.2989</v>
      </c>
      <c r="Q61" t="s">
        <v>3</v>
      </c>
      <c r="R61">
        <f>C61-$C$6</f>
        <v>5.9000000000000163E-3</v>
      </c>
      <c r="S61">
        <f>D61-$D$6</f>
        <v>0.40099999999999997</v>
      </c>
      <c r="T61">
        <f>E61-$E$6</f>
        <v>3.0100000000000016E-2</v>
      </c>
      <c r="U61">
        <f>F61-$F$6</f>
        <v>3.0600000000000016E-2</v>
      </c>
      <c r="V61">
        <f>G61-$G$6</f>
        <v>1.7600000000000005E-2</v>
      </c>
      <c r="W61">
        <f>H61-$H$6</f>
        <v>3.6699999999999955E-2</v>
      </c>
      <c r="X61">
        <f>I61-$I$6</f>
        <v>1.4599999999999946E-2</v>
      </c>
      <c r="Y61">
        <f>J61-$J$6</f>
        <v>0.49679999999999996</v>
      </c>
      <c r="Z61">
        <f>K61-$K$6</f>
        <v>8.7999999999999745E-3</v>
      </c>
      <c r="AA61">
        <f>L61-$L$6</f>
        <v>0.51250000000000007</v>
      </c>
      <c r="AB61">
        <f>M61-$M$6</f>
        <v>1.3400000000000023E-2</v>
      </c>
      <c r="AC61">
        <f>N61-$N$6</f>
        <v>1.2699999999999989E-2</v>
      </c>
      <c r="AF61" t="s">
        <v>3</v>
      </c>
      <c r="AG61" t="str">
        <f t="shared" si="27"/>
        <v>0</v>
      </c>
      <c r="AH61">
        <f t="shared" si="24"/>
        <v>0.37379999999999997</v>
      </c>
      <c r="AI61">
        <f t="shared" si="24"/>
        <v>2.9000000000000137E-3</v>
      </c>
      <c r="AJ61">
        <f t="shared" si="24"/>
        <v>3.4000000000000141E-3</v>
      </c>
      <c r="AK61" t="str">
        <f t="shared" si="28"/>
        <v>0</v>
      </c>
      <c r="AL61" t="str">
        <f t="shared" si="25"/>
        <v>0</v>
      </c>
      <c r="AM61" t="str">
        <f t="shared" si="25"/>
        <v>0</v>
      </c>
      <c r="AN61" t="str">
        <f t="shared" si="25"/>
        <v>0</v>
      </c>
      <c r="AO61" t="str">
        <f t="shared" si="29"/>
        <v>0</v>
      </c>
      <c r="AP61">
        <f t="shared" si="26"/>
        <v>0.45560000000000006</v>
      </c>
      <c r="AQ61" t="str">
        <f t="shared" si="26"/>
        <v>0</v>
      </c>
      <c r="AR61" t="str">
        <f t="shared" si="26"/>
        <v>0</v>
      </c>
    </row>
    <row r="62" spans="2:53" x14ac:dyDescent="0.3">
      <c r="B62" t="s">
        <v>4</v>
      </c>
      <c r="C62" s="15">
        <v>0.37219999999999998</v>
      </c>
      <c r="D62" s="15">
        <v>0.31819999999999998</v>
      </c>
      <c r="E62" s="15">
        <v>0.31819999999999998</v>
      </c>
      <c r="F62" s="15">
        <v>0.31309999999999999</v>
      </c>
      <c r="G62" s="15">
        <v>0.33379999999999999</v>
      </c>
      <c r="H62" s="15">
        <v>0.31890000000000002</v>
      </c>
      <c r="I62" s="15">
        <v>0.31219999999999998</v>
      </c>
      <c r="J62" s="15">
        <v>0.30259999999999998</v>
      </c>
      <c r="K62" s="15">
        <v>0.37459999999999999</v>
      </c>
      <c r="L62" s="15">
        <v>0.30109999999999998</v>
      </c>
      <c r="M62" s="15">
        <v>0.29060000000000002</v>
      </c>
      <c r="N62" s="15">
        <v>0.28170000000000001</v>
      </c>
      <c r="Q62" t="s">
        <v>4</v>
      </c>
      <c r="R62">
        <f>C62-$C$7</f>
        <v>9.3899999999999983E-2</v>
      </c>
      <c r="S62">
        <f>D62-$D$7</f>
        <v>1.4999999999999958E-2</v>
      </c>
      <c r="T62">
        <f>E62-$E$7</f>
        <v>2.2999999999999965E-2</v>
      </c>
      <c r="U62">
        <f>F62-$F$7</f>
        <v>5.2900000000000003E-2</v>
      </c>
      <c r="V62">
        <f>G62-$G$7</f>
        <v>6.7500000000000004E-2</v>
      </c>
      <c r="W62">
        <f>H62-$H$7</f>
        <v>3.73E-2</v>
      </c>
      <c r="X62">
        <f>I62-$I$7</f>
        <v>3.73E-2</v>
      </c>
      <c r="Y62">
        <f>J62-$J$7</f>
        <v>6.3699999999999979E-2</v>
      </c>
      <c r="Z62">
        <f>K62-$K$7</f>
        <v>0.12009999999999998</v>
      </c>
      <c r="AA62">
        <f>L62-$L$7</f>
        <v>4.4999999999999984E-2</v>
      </c>
      <c r="AB62">
        <f>M62-$M$7</f>
        <v>4.4900000000000023E-2</v>
      </c>
      <c r="AC62">
        <f>N62-$N$7</f>
        <v>3.3700000000000008E-2</v>
      </c>
      <c r="AF62" t="s">
        <v>4</v>
      </c>
      <c r="AG62">
        <f t="shared" si="27"/>
        <v>6.6699999999999982E-2</v>
      </c>
      <c r="AH62" t="str">
        <f t="shared" si="24"/>
        <v>0</v>
      </c>
      <c r="AI62" t="str">
        <f t="shared" si="24"/>
        <v>0</v>
      </c>
      <c r="AJ62">
        <f t="shared" si="24"/>
        <v>2.5700000000000001E-2</v>
      </c>
      <c r="AK62" t="str">
        <f t="shared" si="28"/>
        <v>0</v>
      </c>
      <c r="AL62" t="str">
        <f t="shared" si="25"/>
        <v>0</v>
      </c>
      <c r="AM62" t="str">
        <f t="shared" si="25"/>
        <v>0</v>
      </c>
      <c r="AN62" t="str">
        <f t="shared" si="25"/>
        <v>0</v>
      </c>
      <c r="AO62">
        <f t="shared" si="29"/>
        <v>6.3199999999999978E-2</v>
      </c>
      <c r="AP62" t="str">
        <f t="shared" si="26"/>
        <v>0</v>
      </c>
      <c r="AQ62" t="str">
        <f t="shared" si="26"/>
        <v>0</v>
      </c>
      <c r="AR62" t="str">
        <f t="shared" si="26"/>
        <v>0</v>
      </c>
    </row>
    <row r="63" spans="2:53" x14ac:dyDescent="0.3">
      <c r="B63" t="s">
        <v>5</v>
      </c>
      <c r="C63" s="15">
        <v>0.99099999999999999</v>
      </c>
      <c r="D63" s="15">
        <v>0.314</v>
      </c>
      <c r="E63" s="15">
        <v>0.30769999999999997</v>
      </c>
      <c r="F63" s="15">
        <v>0.31850000000000001</v>
      </c>
      <c r="G63" s="15">
        <v>0.31580000000000003</v>
      </c>
      <c r="H63" s="15">
        <v>0.80400000000000005</v>
      </c>
      <c r="I63" s="15">
        <v>0.31169999999999998</v>
      </c>
      <c r="J63" s="15">
        <v>0.29799999999999999</v>
      </c>
      <c r="K63" s="15">
        <v>0.30659999999999998</v>
      </c>
      <c r="L63" s="15">
        <v>0.28910000000000002</v>
      </c>
      <c r="M63" s="15">
        <v>0.45960000000000001</v>
      </c>
      <c r="N63" s="15">
        <v>0.27950000000000003</v>
      </c>
      <c r="Q63" t="s">
        <v>5</v>
      </c>
      <c r="R63">
        <f>C63-$C$8</f>
        <v>0.69399999999999995</v>
      </c>
      <c r="S63">
        <f>D63-$D$8</f>
        <v>1.8400000000000027E-2</v>
      </c>
      <c r="T63">
        <f>E63-$E$8</f>
        <v>2.1799999999999986E-2</v>
      </c>
      <c r="U63">
        <f>F63-$F$8</f>
        <v>2.6399999999999979E-2</v>
      </c>
      <c r="V63">
        <f>G63-$G$8</f>
        <v>2.2199999999999998E-2</v>
      </c>
      <c r="W63">
        <f>H63-$H$8</f>
        <v>0.51500000000000012</v>
      </c>
      <c r="X63">
        <f>I63-$I$8</f>
        <v>3.3799999999999997E-2</v>
      </c>
      <c r="Y63">
        <f>J63-$J$8</f>
        <v>4.0999999999999981E-2</v>
      </c>
      <c r="Z63">
        <f>K63-$K$8</f>
        <v>3.4499999999999975E-2</v>
      </c>
      <c r="AA63">
        <f>L63-$L$8</f>
        <v>3.3400000000000041E-2</v>
      </c>
      <c r="AB63">
        <f>M63-$M$8</f>
        <v>0.19930000000000003</v>
      </c>
      <c r="AC63">
        <f>N63-$N$8</f>
        <v>4.0200000000000014E-2</v>
      </c>
      <c r="AF63" t="s">
        <v>5</v>
      </c>
      <c r="AG63">
        <f t="shared" si="27"/>
        <v>0.66679999999999995</v>
      </c>
      <c r="AH63" t="str">
        <f t="shared" si="24"/>
        <v>0</v>
      </c>
      <c r="AI63" t="str">
        <f t="shared" si="24"/>
        <v>0</v>
      </c>
      <c r="AJ63" t="str">
        <f t="shared" si="24"/>
        <v>0</v>
      </c>
      <c r="AK63" t="str">
        <f t="shared" si="28"/>
        <v>0</v>
      </c>
      <c r="AL63" t="str">
        <f t="shared" si="25"/>
        <v>0</v>
      </c>
      <c r="AM63" t="str">
        <f t="shared" si="25"/>
        <v>0</v>
      </c>
      <c r="AN63" t="str">
        <f t="shared" si="25"/>
        <v>0</v>
      </c>
      <c r="AO63" t="str">
        <f t="shared" si="29"/>
        <v>0</v>
      </c>
      <c r="AP63" t="str">
        <f t="shared" si="26"/>
        <v>0</v>
      </c>
      <c r="AQ63">
        <f t="shared" si="26"/>
        <v>0.14240000000000003</v>
      </c>
      <c r="AR63" t="str">
        <f t="shared" si="26"/>
        <v>0</v>
      </c>
    </row>
    <row r="64" spans="2:53" x14ac:dyDescent="0.3">
      <c r="B64" t="s">
        <v>6</v>
      </c>
      <c r="C64" s="15">
        <v>0.31719999999999998</v>
      </c>
      <c r="D64" s="15">
        <v>0.31990000000000002</v>
      </c>
      <c r="E64" s="15">
        <v>0.31040000000000001</v>
      </c>
      <c r="F64" s="15">
        <v>0.2903</v>
      </c>
      <c r="G64" s="15">
        <v>0.3019</v>
      </c>
      <c r="H64" s="15">
        <v>0.28270000000000001</v>
      </c>
      <c r="I64" s="15">
        <v>0.2828</v>
      </c>
      <c r="J64" s="15">
        <v>0.2964</v>
      </c>
      <c r="K64" s="15">
        <v>1.7977000000000001</v>
      </c>
      <c r="L64" s="15">
        <v>0.29160000000000003</v>
      </c>
      <c r="M64" s="15">
        <v>0.29320000000000002</v>
      </c>
      <c r="N64" s="15">
        <v>0.27400000000000002</v>
      </c>
      <c r="Q64" t="s">
        <v>6</v>
      </c>
      <c r="R64">
        <f>C64-$C$9</f>
        <v>3.0999999999999972E-2</v>
      </c>
      <c r="S64">
        <f>D64-$D$9</f>
        <v>2.5000000000000022E-2</v>
      </c>
      <c r="T64">
        <f>E64-$E$9</f>
        <v>2.8900000000000037E-2</v>
      </c>
      <c r="U64">
        <f>F64-$F$9</f>
        <v>3.3200000000000007E-2</v>
      </c>
      <c r="V64">
        <f>G64-$G$9</f>
        <v>3.3700000000000008E-2</v>
      </c>
      <c r="W64">
        <f>H64-$H$9</f>
        <v>2.6700000000000002E-2</v>
      </c>
      <c r="X64">
        <f>I64-$I$9</f>
        <v>2.8700000000000003E-2</v>
      </c>
      <c r="Y64">
        <f>J64-$J$9</f>
        <v>4.2899999999999994E-2</v>
      </c>
      <c r="Z64">
        <f>K64-$K$9</f>
        <v>1.5350000000000001</v>
      </c>
      <c r="AA64">
        <f>L64-$L$9</f>
        <v>5.3000000000000019E-2</v>
      </c>
      <c r="AB64">
        <f>M64-$M$9</f>
        <v>4.2200000000000015E-2</v>
      </c>
      <c r="AC64">
        <f>N64-$N$9</f>
        <v>4.300000000000001E-2</v>
      </c>
      <c r="AF64" t="s">
        <v>6</v>
      </c>
      <c r="AG64">
        <f t="shared" si="27"/>
        <v>3.7999999999999701E-3</v>
      </c>
      <c r="AH64" t="str">
        <f t="shared" si="24"/>
        <v>0</v>
      </c>
      <c r="AI64">
        <f t="shared" si="24"/>
        <v>1.7000000000000348E-3</v>
      </c>
      <c r="AJ64">
        <f t="shared" si="24"/>
        <v>6.0000000000000053E-3</v>
      </c>
      <c r="AK64" t="str">
        <f t="shared" si="28"/>
        <v>0</v>
      </c>
      <c r="AL64" t="str">
        <f t="shared" si="25"/>
        <v>0</v>
      </c>
      <c r="AM64" t="str">
        <f t="shared" si="25"/>
        <v>0</v>
      </c>
      <c r="AN64" t="str">
        <f t="shared" si="25"/>
        <v>0</v>
      </c>
      <c r="AO64">
        <f t="shared" si="29"/>
        <v>1.4781000000000002</v>
      </c>
      <c r="AP64" t="str">
        <f t="shared" si="26"/>
        <v>0</v>
      </c>
      <c r="AQ64" t="str">
        <f t="shared" si="26"/>
        <v>0</v>
      </c>
      <c r="AR64" t="str">
        <f t="shared" si="26"/>
        <v>0</v>
      </c>
    </row>
    <row r="65" spans="2:52" x14ac:dyDescent="0.3">
      <c r="B65" t="s">
        <v>7</v>
      </c>
      <c r="C65" s="15">
        <v>0.30130000000000001</v>
      </c>
      <c r="D65" s="15">
        <v>0.78200000000000003</v>
      </c>
      <c r="E65" s="15">
        <v>0.31430000000000002</v>
      </c>
      <c r="F65" s="15">
        <v>0.32219999999999999</v>
      </c>
      <c r="G65" s="15">
        <v>0.3085</v>
      </c>
      <c r="H65" s="15">
        <v>0.80989999999999995</v>
      </c>
      <c r="I65" s="15">
        <v>0.30120000000000002</v>
      </c>
      <c r="J65" s="15">
        <v>0.30520000000000003</v>
      </c>
      <c r="K65" s="15">
        <v>2.7277999999999998</v>
      </c>
      <c r="L65" s="15">
        <v>0.28549999999999998</v>
      </c>
      <c r="M65" s="15">
        <v>0.29249999999999998</v>
      </c>
      <c r="N65" s="15">
        <v>0.29780000000000001</v>
      </c>
      <c r="Q65" t="s">
        <v>7</v>
      </c>
      <c r="R65">
        <f>C65-$C$10</f>
        <v>1.8900000000000028E-2</v>
      </c>
      <c r="S65">
        <f>D65-$D$10</f>
        <v>0.47870000000000001</v>
      </c>
      <c r="T65">
        <f>E65-$E$10</f>
        <v>2.0699999999999996E-2</v>
      </c>
      <c r="U65">
        <f>F65-$F$10</f>
        <v>4.0200000000000014E-2</v>
      </c>
      <c r="V65">
        <f>G65-$G$10</f>
        <v>6.7999999999999727E-3</v>
      </c>
      <c r="W65">
        <f>H65-$H$10</f>
        <v>0.55010000000000003</v>
      </c>
      <c r="X65">
        <f>I65-$I$10</f>
        <v>-9.9999999999988987E-5</v>
      </c>
      <c r="Y65">
        <f>J65-$J$10</f>
        <v>5.7900000000000035E-2</v>
      </c>
      <c r="Z65">
        <f>K65-$K$10</f>
        <v>2.4798</v>
      </c>
      <c r="AA65">
        <f>L65-$L$10</f>
        <v>4.7099999999999975E-2</v>
      </c>
      <c r="AB65">
        <f>M65-$M$10</f>
        <v>3.8699999999999957E-2</v>
      </c>
      <c r="AC65">
        <f>N65-$N$10</f>
        <v>4.8500000000000015E-2</v>
      </c>
      <c r="AF65" t="s">
        <v>7</v>
      </c>
      <c r="AG65" t="str">
        <f t="shared" si="27"/>
        <v>0</v>
      </c>
      <c r="AH65">
        <f t="shared" si="24"/>
        <v>0.45150000000000001</v>
      </c>
      <c r="AI65" t="str">
        <f t="shared" si="24"/>
        <v>0</v>
      </c>
      <c r="AJ65">
        <f t="shared" si="24"/>
        <v>1.3000000000000012E-2</v>
      </c>
      <c r="AK65" t="str">
        <f t="shared" si="28"/>
        <v>0</v>
      </c>
      <c r="AL65" t="str">
        <f t="shared" si="25"/>
        <v>0</v>
      </c>
      <c r="AM65" t="str">
        <f t="shared" si="25"/>
        <v>0</v>
      </c>
      <c r="AN65" t="str">
        <f t="shared" si="25"/>
        <v>0</v>
      </c>
      <c r="AO65">
        <f t="shared" si="29"/>
        <v>2.4228999999999998</v>
      </c>
      <c r="AP65" t="str">
        <f t="shared" si="26"/>
        <v>0</v>
      </c>
      <c r="AQ65" t="str">
        <f t="shared" si="26"/>
        <v>0</v>
      </c>
      <c r="AR65" t="str">
        <f t="shared" si="26"/>
        <v>0</v>
      </c>
    </row>
    <row r="66" spans="2:52" x14ac:dyDescent="0.3">
      <c r="B66" t="s">
        <v>8</v>
      </c>
      <c r="C66" s="15">
        <v>1.6657999999999999</v>
      </c>
      <c r="D66" s="15">
        <v>0.2974</v>
      </c>
      <c r="E66" s="15">
        <v>0.28060000000000002</v>
      </c>
      <c r="F66" s="15">
        <v>0.3095</v>
      </c>
      <c r="G66" s="15">
        <v>0.29480000000000001</v>
      </c>
      <c r="H66" s="15">
        <v>0.3</v>
      </c>
      <c r="I66" s="15">
        <v>0.38150000000000001</v>
      </c>
      <c r="J66" s="15">
        <v>0.28460000000000002</v>
      </c>
      <c r="K66" s="15">
        <v>1.3035000000000001</v>
      </c>
      <c r="L66" s="15">
        <v>0.2918</v>
      </c>
      <c r="M66" s="15">
        <v>2.2214</v>
      </c>
      <c r="N66" s="15">
        <v>0.29770000000000002</v>
      </c>
      <c r="Q66" t="s">
        <v>8</v>
      </c>
      <c r="R66">
        <f>C66-$C$11</f>
        <v>1.387</v>
      </c>
      <c r="S66">
        <f>D66-$D$11</f>
        <v>1.1099999999999999E-2</v>
      </c>
      <c r="T66">
        <f>E66-$E$11</f>
        <v>1.040000000000002E-2</v>
      </c>
      <c r="U66">
        <f>F66-$F$11</f>
        <v>1.5699999999999992E-2</v>
      </c>
      <c r="V66">
        <f>G66-$G$11</f>
        <v>1.319999999999999E-2</v>
      </c>
      <c r="W66">
        <f>H66-$H$11</f>
        <v>3.2399999999999984E-2</v>
      </c>
      <c r="X66">
        <f>I66-$I$11</f>
        <v>0.10580000000000001</v>
      </c>
      <c r="Y66">
        <f>J66-$J$11</f>
        <v>3.8500000000000006E-2</v>
      </c>
      <c r="Z66">
        <f>K66-$K$11</f>
        <v>1.0471000000000001</v>
      </c>
      <c r="AA66">
        <f>L66-$L$11</f>
        <v>2.8600000000000014E-2</v>
      </c>
      <c r="AB66">
        <f>M66-$M$11</f>
        <v>1.9690000000000001</v>
      </c>
      <c r="AC66">
        <f>N66-$N$11</f>
        <v>5.9100000000000014E-2</v>
      </c>
      <c r="AF66" t="s">
        <v>8</v>
      </c>
      <c r="AG66">
        <f t="shared" si="27"/>
        <v>1.3597999999999999</v>
      </c>
      <c r="AH66" t="str">
        <f t="shared" si="24"/>
        <v>0</v>
      </c>
      <c r="AI66" t="str">
        <f t="shared" si="24"/>
        <v>0</v>
      </c>
      <c r="AJ66" t="str">
        <f t="shared" si="24"/>
        <v>0</v>
      </c>
      <c r="AK66" t="str">
        <f t="shared" si="28"/>
        <v>0</v>
      </c>
      <c r="AL66" t="str">
        <f t="shared" si="25"/>
        <v>0</v>
      </c>
      <c r="AM66" t="str">
        <f t="shared" si="25"/>
        <v>0</v>
      </c>
      <c r="AN66" t="str">
        <f t="shared" si="25"/>
        <v>0</v>
      </c>
      <c r="AO66">
        <f t="shared" si="29"/>
        <v>0.99020000000000019</v>
      </c>
      <c r="AP66" t="str">
        <f t="shared" si="26"/>
        <v>0</v>
      </c>
      <c r="AQ66">
        <f t="shared" si="26"/>
        <v>1.9121000000000001</v>
      </c>
      <c r="AR66">
        <f t="shared" si="26"/>
        <v>2.2000000000000075E-3</v>
      </c>
    </row>
    <row r="67" spans="2:52" ht="15" thickBot="1" x14ac:dyDescent="0.35"/>
    <row r="68" spans="2:52" x14ac:dyDescent="0.3">
      <c r="B68">
        <v>144</v>
      </c>
      <c r="Q68">
        <v>144</v>
      </c>
      <c r="AF68">
        <v>144</v>
      </c>
      <c r="AV68" t="s">
        <v>10</v>
      </c>
      <c r="AW68" t="s">
        <v>11</v>
      </c>
      <c r="AX68" t="s">
        <v>12</v>
      </c>
      <c r="AY68" s="4" t="s">
        <v>13</v>
      </c>
      <c r="AZ68" s="5" t="s">
        <v>14</v>
      </c>
    </row>
    <row r="69" spans="2:52" ht="15" thickBot="1" x14ac:dyDescent="0.35">
      <c r="B69" s="8" t="s">
        <v>0</v>
      </c>
      <c r="C69" s="9">
        <v>1</v>
      </c>
      <c r="D69" s="9">
        <v>2</v>
      </c>
      <c r="E69" s="9">
        <v>3</v>
      </c>
      <c r="F69" s="9">
        <v>4</v>
      </c>
      <c r="G69" s="9">
        <v>5</v>
      </c>
      <c r="H69" s="9">
        <v>6</v>
      </c>
      <c r="I69" s="9">
        <v>7</v>
      </c>
      <c r="J69" s="9">
        <v>8</v>
      </c>
      <c r="K69" s="9">
        <v>9</v>
      </c>
      <c r="L69" s="9">
        <v>10</v>
      </c>
      <c r="M69" s="9">
        <v>11</v>
      </c>
      <c r="N69" s="9">
        <v>12</v>
      </c>
      <c r="Q69" t="s">
        <v>0</v>
      </c>
      <c r="R69">
        <v>1</v>
      </c>
      <c r="S69">
        <v>2</v>
      </c>
      <c r="T69">
        <v>3</v>
      </c>
      <c r="U69">
        <v>4</v>
      </c>
      <c r="V69">
        <v>5</v>
      </c>
      <c r="W69">
        <v>6</v>
      </c>
      <c r="X69">
        <v>7</v>
      </c>
      <c r="Y69">
        <v>8</v>
      </c>
      <c r="Z69">
        <v>9</v>
      </c>
      <c r="AA69">
        <v>10</v>
      </c>
      <c r="AB69">
        <v>11</v>
      </c>
      <c r="AC69">
        <v>12</v>
      </c>
      <c r="AF69" t="s">
        <v>0</v>
      </c>
      <c r="AG69">
        <v>1</v>
      </c>
      <c r="AH69">
        <v>2</v>
      </c>
      <c r="AI69">
        <v>3</v>
      </c>
      <c r="AJ69">
        <v>4</v>
      </c>
      <c r="AK69">
        <v>5</v>
      </c>
      <c r="AL69">
        <v>6</v>
      </c>
      <c r="AM69">
        <v>7</v>
      </c>
      <c r="AN69">
        <v>8</v>
      </c>
      <c r="AO69">
        <v>9</v>
      </c>
      <c r="AP69">
        <v>10</v>
      </c>
      <c r="AQ69">
        <v>11</v>
      </c>
      <c r="AR69">
        <v>12</v>
      </c>
      <c r="AV69">
        <f>SUM(AG70:AJ77)/31</f>
        <v>0.11485806451612905</v>
      </c>
      <c r="AW69">
        <f>SUM(AK70:AN77)/31</f>
        <v>5.8445161290322588E-2</v>
      </c>
      <c r="AX69">
        <f>SUM(AO70:AR77)/31</f>
        <v>0.32558387096774194</v>
      </c>
      <c r="AY69" s="6">
        <f>AVERAGE(AV69:AX69)</f>
        <v>0.1662956989247312</v>
      </c>
      <c r="AZ69" s="7">
        <f>STDEV(AV69:AX69)</f>
        <v>0.1408017941192295</v>
      </c>
    </row>
    <row r="70" spans="2:52" x14ac:dyDescent="0.3">
      <c r="B70" s="8" t="s">
        <v>1</v>
      </c>
      <c r="C70" s="15">
        <v>0.31059999999999999</v>
      </c>
      <c r="D70" s="15">
        <v>0.31530000000000002</v>
      </c>
      <c r="E70" s="15">
        <v>0.30880000000000002</v>
      </c>
      <c r="F70" s="15">
        <v>0.30599999999999999</v>
      </c>
      <c r="G70" s="15">
        <v>0.87819999999999998</v>
      </c>
      <c r="H70" s="15">
        <v>2.6909000000000001</v>
      </c>
      <c r="I70" s="15">
        <v>0.2989</v>
      </c>
      <c r="J70" s="15">
        <v>0.28510000000000002</v>
      </c>
      <c r="K70" s="15">
        <v>0.29670000000000002</v>
      </c>
      <c r="L70" s="15">
        <v>0.29320000000000002</v>
      </c>
      <c r="M70" s="15">
        <v>0.2954</v>
      </c>
      <c r="N70" s="15">
        <v>2.6869999999999998</v>
      </c>
      <c r="Q70" t="s">
        <v>1</v>
      </c>
      <c r="R70">
        <f>C70-$C$4</f>
        <v>2.8299999999999992E-2</v>
      </c>
      <c r="S70">
        <f>D70-$D$4</f>
        <v>3.5600000000000021E-2</v>
      </c>
      <c r="T70">
        <f>E70-$E$4</f>
        <v>3.7700000000000011E-2</v>
      </c>
      <c r="U70">
        <f>F70-$F$4</f>
        <v>3.6100000000000021E-2</v>
      </c>
      <c r="V70">
        <f>G70-$G$4</f>
        <v>0.62429999999999997</v>
      </c>
      <c r="W70">
        <f>H70-$H$4</f>
        <v>2.4361000000000002</v>
      </c>
      <c r="X70">
        <f>I70-$I$4</f>
        <v>4.3200000000000016E-2</v>
      </c>
      <c r="Y70">
        <f>J70-$J$4</f>
        <v>3.0299999999999994E-2</v>
      </c>
      <c r="Z70">
        <f>K70-$K$4</f>
        <v>6.1300000000000021E-2</v>
      </c>
      <c r="AA70">
        <f>L70-$L$4</f>
        <v>4.0300000000000002E-2</v>
      </c>
      <c r="AB70">
        <f>M70-$M$4</f>
        <v>4.4300000000000006E-2</v>
      </c>
      <c r="AC70">
        <f>N70-$N$4</f>
        <v>2.4373</v>
      </c>
      <c r="AF70" t="s">
        <v>1</v>
      </c>
      <c r="AG70">
        <f>IF(R70-$R$70&lt;0,"0",R70-$R$70)</f>
        <v>0</v>
      </c>
      <c r="AH70">
        <f t="shared" ref="AH70:AJ77" si="30">IF(S70-$R$70&lt;0,"0",S70-$R$70)</f>
        <v>7.3000000000000287E-3</v>
      </c>
      <c r="AI70">
        <f t="shared" si="30"/>
        <v>9.4000000000000195E-3</v>
      </c>
      <c r="AJ70">
        <f t="shared" si="30"/>
        <v>7.8000000000000291E-3</v>
      </c>
      <c r="AK70">
        <f>IF(V70-$V$70&lt;0,"0",V70-$V$70)</f>
        <v>0</v>
      </c>
      <c r="AL70">
        <f t="shared" ref="AL70:AN77" si="31">IF(W70-$V$70&lt;0,"0",W70-$V$70)</f>
        <v>1.8118000000000003</v>
      </c>
      <c r="AM70" t="str">
        <f t="shared" si="31"/>
        <v>0</v>
      </c>
      <c r="AN70" t="str">
        <f t="shared" si="31"/>
        <v>0</v>
      </c>
      <c r="AO70">
        <f>IF(Z70-$Z$70&lt;0,"0",Z70-$Z$70)</f>
        <v>0</v>
      </c>
      <c r="AP70" t="str">
        <f t="shared" ref="AP70:AR77" si="32">IF(AA70-$Z$70&lt;0,"0",AA70-$Z$70)</f>
        <v>0</v>
      </c>
      <c r="AQ70" t="str">
        <f t="shared" si="32"/>
        <v>0</v>
      </c>
      <c r="AR70">
        <f t="shared" si="32"/>
        <v>2.3759999999999999</v>
      </c>
    </row>
    <row r="71" spans="2:52" x14ac:dyDescent="0.3">
      <c r="B71" s="8" t="s">
        <v>2</v>
      </c>
      <c r="C71" s="15">
        <v>0.31869999999999998</v>
      </c>
      <c r="D71" s="15">
        <v>0.38729999999999998</v>
      </c>
      <c r="E71" s="15">
        <v>0.30959999999999999</v>
      </c>
      <c r="F71" s="15">
        <v>0.2979</v>
      </c>
      <c r="G71" s="15">
        <v>0.25009999999999999</v>
      </c>
      <c r="H71" s="15">
        <v>0.35489999999999999</v>
      </c>
      <c r="I71" s="15">
        <v>0.28079999999999999</v>
      </c>
      <c r="J71" s="15">
        <v>0.28760000000000002</v>
      </c>
      <c r="K71" s="15">
        <v>0.27660000000000001</v>
      </c>
      <c r="L71" s="15">
        <v>0.38879999999999998</v>
      </c>
      <c r="M71" s="15">
        <v>0.30009999999999998</v>
      </c>
      <c r="N71" s="15">
        <v>0.28899999999999998</v>
      </c>
      <c r="Q71" t="s">
        <v>2</v>
      </c>
      <c r="R71">
        <f>C71-$C$5</f>
        <v>3.5999999999999976E-2</v>
      </c>
      <c r="S71">
        <f>D71-$D$5</f>
        <v>1.8499999999999961E-2</v>
      </c>
      <c r="T71">
        <f>E71-$E$5</f>
        <v>1.2299999999999978E-2</v>
      </c>
      <c r="U71">
        <f>F71-$F$5</f>
        <v>3.0700000000000005E-2</v>
      </c>
      <c r="V71">
        <f>G71-$G$5</f>
        <v>1.5100000000000002E-2</v>
      </c>
      <c r="W71">
        <f>H71-$H$5</f>
        <v>3.839999999999999E-2</v>
      </c>
      <c r="X71">
        <f>I71-$I$5</f>
        <v>2.9499999999999971E-2</v>
      </c>
      <c r="Y71">
        <f>J71-$J$5</f>
        <v>3.3000000000000029E-2</v>
      </c>
      <c r="Z71">
        <f>K71-$K$5</f>
        <v>3.3200000000000007E-2</v>
      </c>
      <c r="AA71">
        <f>L71-$L$5</f>
        <v>2.6700000000000002E-2</v>
      </c>
      <c r="AB71">
        <f>M71-$M$5</f>
        <v>3.8499999999999979E-2</v>
      </c>
      <c r="AC71">
        <f>N71-$N$5</f>
        <v>3.7899999999999989E-2</v>
      </c>
      <c r="AF71" t="s">
        <v>2</v>
      </c>
      <c r="AG71">
        <f t="shared" ref="AG71:AG77" si="33">IF(R71-$R$70&lt;0,"0",R71-$R$70)</f>
        <v>7.6999999999999846E-3</v>
      </c>
      <c r="AH71" t="str">
        <f t="shared" si="30"/>
        <v>0</v>
      </c>
      <c r="AI71" t="str">
        <f t="shared" si="30"/>
        <v>0</v>
      </c>
      <c r="AJ71">
        <f t="shared" si="30"/>
        <v>2.4000000000000132E-3</v>
      </c>
      <c r="AK71" t="str">
        <f t="shared" ref="AK71:AK77" si="34">IF(V71-$V$70&lt;0,"0",V71-$V$70)</f>
        <v>0</v>
      </c>
      <c r="AL71" t="str">
        <f t="shared" si="31"/>
        <v>0</v>
      </c>
      <c r="AM71" t="str">
        <f t="shared" si="31"/>
        <v>0</v>
      </c>
      <c r="AN71" t="str">
        <f t="shared" si="31"/>
        <v>0</v>
      </c>
      <c r="AO71" t="str">
        <f t="shared" ref="AO71:AO77" si="35">IF(Z71-$Z$70&lt;0,"0",Z71-$Z$70)</f>
        <v>0</v>
      </c>
      <c r="AP71" t="str">
        <f t="shared" si="32"/>
        <v>0</v>
      </c>
      <c r="AQ71" t="str">
        <f t="shared" si="32"/>
        <v>0</v>
      </c>
      <c r="AR71" t="str">
        <f t="shared" si="32"/>
        <v>0</v>
      </c>
    </row>
    <row r="72" spans="2:52" x14ac:dyDescent="0.3">
      <c r="B72" s="8" t="s">
        <v>3</v>
      </c>
      <c r="C72" s="15">
        <v>0.28610000000000002</v>
      </c>
      <c r="D72" s="15">
        <v>0.65910000000000002</v>
      </c>
      <c r="E72" s="15">
        <v>0.32229999999999998</v>
      </c>
      <c r="F72" s="15">
        <v>0.3024</v>
      </c>
      <c r="G72" s="15">
        <v>0.29549999999999998</v>
      </c>
      <c r="H72" s="15">
        <v>0.29420000000000002</v>
      </c>
      <c r="I72" s="15">
        <v>0.30280000000000001</v>
      </c>
      <c r="J72" s="15">
        <v>0.79810000000000003</v>
      </c>
      <c r="K72" s="15">
        <v>0.26640000000000003</v>
      </c>
      <c r="L72" s="15">
        <v>0.75449999999999995</v>
      </c>
      <c r="M72" s="15">
        <v>0.29110000000000003</v>
      </c>
      <c r="N72" s="15">
        <v>0.29680000000000001</v>
      </c>
      <c r="Q72" t="s">
        <v>3</v>
      </c>
      <c r="R72">
        <f>C72-$C$6</f>
        <v>-7.999999999999674E-4</v>
      </c>
      <c r="S72">
        <f>D72-$D$6</f>
        <v>0.36910000000000004</v>
      </c>
      <c r="T72">
        <f>E72-$E$6</f>
        <v>2.3799999999999988E-2</v>
      </c>
      <c r="U72">
        <f>F72-$F$6</f>
        <v>1.9100000000000006E-2</v>
      </c>
      <c r="V72">
        <f>G72-$G$6</f>
        <v>8.0999999999999961E-3</v>
      </c>
      <c r="W72">
        <f>H72-$H$6</f>
        <v>2.9299999999999993E-2</v>
      </c>
      <c r="X72">
        <f>I72-$I$6</f>
        <v>1.0199999999999987E-2</v>
      </c>
      <c r="Y72">
        <f>J72-$J$6</f>
        <v>0.53669999999999995</v>
      </c>
      <c r="Z72">
        <f>K72-$K$6</f>
        <v>3.0000000000000027E-3</v>
      </c>
      <c r="AA72">
        <f>L72-$L$6</f>
        <v>0.49329999999999996</v>
      </c>
      <c r="AB72">
        <f>M72-$M$6</f>
        <v>1.3800000000000034E-2</v>
      </c>
      <c r="AC72">
        <f>N72-$N$6</f>
        <v>1.0599999999999998E-2</v>
      </c>
      <c r="AF72" t="s">
        <v>3</v>
      </c>
      <c r="AG72" t="str">
        <f t="shared" si="33"/>
        <v>0</v>
      </c>
      <c r="AH72">
        <f t="shared" si="30"/>
        <v>0.34080000000000005</v>
      </c>
      <c r="AI72" t="str">
        <f t="shared" si="30"/>
        <v>0</v>
      </c>
      <c r="AJ72" t="str">
        <f t="shared" si="30"/>
        <v>0</v>
      </c>
      <c r="AK72" t="str">
        <f t="shared" si="34"/>
        <v>0</v>
      </c>
      <c r="AL72" t="str">
        <f t="shared" si="31"/>
        <v>0</v>
      </c>
      <c r="AM72" t="str">
        <f t="shared" si="31"/>
        <v>0</v>
      </c>
      <c r="AN72" t="str">
        <f t="shared" si="31"/>
        <v>0</v>
      </c>
      <c r="AO72" t="str">
        <f t="shared" si="35"/>
        <v>0</v>
      </c>
      <c r="AP72">
        <f t="shared" si="32"/>
        <v>0.43199999999999994</v>
      </c>
      <c r="AQ72" t="str">
        <f t="shared" si="32"/>
        <v>0</v>
      </c>
      <c r="AR72" t="str">
        <f t="shared" si="32"/>
        <v>0</v>
      </c>
    </row>
    <row r="73" spans="2:52" x14ac:dyDescent="0.3">
      <c r="B73" s="8" t="s">
        <v>4</v>
      </c>
      <c r="C73" s="15">
        <v>0.35549999999999998</v>
      </c>
      <c r="D73" s="15">
        <v>0.31480000000000002</v>
      </c>
      <c r="E73" s="15">
        <v>0.31909999999999999</v>
      </c>
      <c r="F73" s="15">
        <v>0.30890000000000001</v>
      </c>
      <c r="G73" s="15">
        <v>0.3906</v>
      </c>
      <c r="H73" s="15">
        <v>0.316</v>
      </c>
      <c r="I73" s="15">
        <v>0.31030000000000002</v>
      </c>
      <c r="J73" s="15">
        <v>0.29730000000000001</v>
      </c>
      <c r="K73" s="15">
        <v>0.37480000000000002</v>
      </c>
      <c r="L73" s="15">
        <v>0.29830000000000001</v>
      </c>
      <c r="M73" s="15">
        <v>0.28760000000000002</v>
      </c>
      <c r="N73" s="15">
        <v>0.27810000000000001</v>
      </c>
      <c r="Q73" t="s">
        <v>4</v>
      </c>
      <c r="R73">
        <f>C73-$C$7</f>
        <v>7.7199999999999991E-2</v>
      </c>
      <c r="S73">
        <f>D73-$D$7</f>
        <v>1.1599999999999999E-2</v>
      </c>
      <c r="T73">
        <f>E73-$E$7</f>
        <v>2.3899999999999977E-2</v>
      </c>
      <c r="U73">
        <f>F73-$F$7</f>
        <v>4.8700000000000021E-2</v>
      </c>
      <c r="V73">
        <f>G73-$G$7</f>
        <v>0.12430000000000002</v>
      </c>
      <c r="W73">
        <f>H73-$H$7</f>
        <v>3.4399999999999986E-2</v>
      </c>
      <c r="X73">
        <f>I73-$I$7</f>
        <v>3.5400000000000043E-2</v>
      </c>
      <c r="Y73">
        <f>J73-$J$7</f>
        <v>5.8400000000000007E-2</v>
      </c>
      <c r="Z73">
        <f>K73-$K$7</f>
        <v>0.12030000000000002</v>
      </c>
      <c r="AA73">
        <f>L73-$L$7</f>
        <v>4.2200000000000015E-2</v>
      </c>
      <c r="AB73">
        <f>M73-$M$7</f>
        <v>4.1900000000000021E-2</v>
      </c>
      <c r="AC73">
        <f>N73-$N$7</f>
        <v>3.0100000000000016E-2</v>
      </c>
      <c r="AF73" t="s">
        <v>4</v>
      </c>
      <c r="AG73">
        <f t="shared" si="33"/>
        <v>4.8899999999999999E-2</v>
      </c>
      <c r="AH73" t="str">
        <f t="shared" si="30"/>
        <v>0</v>
      </c>
      <c r="AI73" t="str">
        <f t="shared" si="30"/>
        <v>0</v>
      </c>
      <c r="AJ73">
        <f t="shared" si="30"/>
        <v>2.0400000000000029E-2</v>
      </c>
      <c r="AK73" t="str">
        <f t="shared" si="34"/>
        <v>0</v>
      </c>
      <c r="AL73" t="str">
        <f t="shared" si="31"/>
        <v>0</v>
      </c>
      <c r="AM73" t="str">
        <f t="shared" si="31"/>
        <v>0</v>
      </c>
      <c r="AN73" t="str">
        <f t="shared" si="31"/>
        <v>0</v>
      </c>
      <c r="AO73">
        <f t="shared" si="35"/>
        <v>5.8999999999999997E-2</v>
      </c>
      <c r="AP73" t="str">
        <f t="shared" si="32"/>
        <v>0</v>
      </c>
      <c r="AQ73" t="str">
        <f t="shared" si="32"/>
        <v>0</v>
      </c>
      <c r="AR73" t="str">
        <f t="shared" si="32"/>
        <v>0</v>
      </c>
    </row>
    <row r="74" spans="2:52" x14ac:dyDescent="0.3">
      <c r="B74" s="8" t="s">
        <v>5</v>
      </c>
      <c r="C74" s="15">
        <v>1.3411</v>
      </c>
      <c r="D74" s="15">
        <v>0.311</v>
      </c>
      <c r="E74" s="15">
        <v>0.30480000000000002</v>
      </c>
      <c r="F74" s="15">
        <v>0.31369999999999998</v>
      </c>
      <c r="G74" s="15">
        <v>0.31019999999999998</v>
      </c>
      <c r="H74" s="15">
        <v>0.85660000000000003</v>
      </c>
      <c r="I74" s="15">
        <v>0.31009999999999999</v>
      </c>
      <c r="J74" s="15">
        <v>0.30159999999999998</v>
      </c>
      <c r="K74" s="15">
        <v>0.30599999999999999</v>
      </c>
      <c r="L74" s="15">
        <v>0.28789999999999999</v>
      </c>
      <c r="M74" s="15">
        <v>0.44219999999999998</v>
      </c>
      <c r="N74" s="15">
        <v>0.2787</v>
      </c>
      <c r="Q74" t="s">
        <v>5</v>
      </c>
      <c r="R74">
        <f>C74-$C$8</f>
        <v>1.0441</v>
      </c>
      <c r="S74">
        <f>D74-$D$8</f>
        <v>1.5400000000000025E-2</v>
      </c>
      <c r="T74">
        <f>E74-$E$8</f>
        <v>1.8900000000000028E-2</v>
      </c>
      <c r="U74">
        <f>F74-$F$8</f>
        <v>2.1599999999999953E-2</v>
      </c>
      <c r="V74">
        <f>G74-$G$8</f>
        <v>1.6599999999999948E-2</v>
      </c>
      <c r="W74">
        <f>H74-$H$8</f>
        <v>0.5676000000000001</v>
      </c>
      <c r="X74">
        <f>I74-$I$8</f>
        <v>3.2200000000000006E-2</v>
      </c>
      <c r="Y74">
        <f>J74-$J$8</f>
        <v>4.4599999999999973E-2</v>
      </c>
      <c r="Z74">
        <f>K74-$K$8</f>
        <v>3.3899999999999986E-2</v>
      </c>
      <c r="AA74">
        <f>L74-$L$8</f>
        <v>3.2200000000000006E-2</v>
      </c>
      <c r="AB74">
        <f>M74-$M$8</f>
        <v>0.18190000000000001</v>
      </c>
      <c r="AC74">
        <f>N74-$N$8</f>
        <v>3.9399999999999991E-2</v>
      </c>
      <c r="AF74" t="s">
        <v>5</v>
      </c>
      <c r="AG74">
        <f t="shared" si="33"/>
        <v>1.0158</v>
      </c>
      <c r="AH74" t="str">
        <f t="shared" si="30"/>
        <v>0</v>
      </c>
      <c r="AI74" t="str">
        <f t="shared" si="30"/>
        <v>0</v>
      </c>
      <c r="AJ74" t="str">
        <f t="shared" si="30"/>
        <v>0</v>
      </c>
      <c r="AK74" t="str">
        <f t="shared" si="34"/>
        <v>0</v>
      </c>
      <c r="AL74" t="str">
        <f t="shared" si="31"/>
        <v>0</v>
      </c>
      <c r="AM74" t="str">
        <f t="shared" si="31"/>
        <v>0</v>
      </c>
      <c r="AN74" t="str">
        <f t="shared" si="31"/>
        <v>0</v>
      </c>
      <c r="AO74" t="str">
        <f t="shared" si="35"/>
        <v>0</v>
      </c>
      <c r="AP74" t="str">
        <f t="shared" si="32"/>
        <v>0</v>
      </c>
      <c r="AQ74">
        <f t="shared" si="32"/>
        <v>0.12059999999999998</v>
      </c>
      <c r="AR74" t="str">
        <f t="shared" si="32"/>
        <v>0</v>
      </c>
    </row>
    <row r="75" spans="2:52" x14ac:dyDescent="0.3">
      <c r="B75" s="8" t="s">
        <v>6</v>
      </c>
      <c r="C75" s="15">
        <v>0.30980000000000002</v>
      </c>
      <c r="D75" s="15">
        <v>0.31140000000000001</v>
      </c>
      <c r="E75" s="15">
        <v>0.30719999999999997</v>
      </c>
      <c r="F75" s="15">
        <v>0.29070000000000001</v>
      </c>
      <c r="G75" s="15">
        <v>0.30259999999999998</v>
      </c>
      <c r="H75" s="15">
        <v>0.28220000000000001</v>
      </c>
      <c r="I75" s="15">
        <v>0.28510000000000002</v>
      </c>
      <c r="J75" s="15">
        <v>0.2959</v>
      </c>
      <c r="K75" s="15">
        <v>1.8684000000000001</v>
      </c>
      <c r="L75" s="15">
        <v>0.2843</v>
      </c>
      <c r="M75" s="15">
        <v>0.29120000000000001</v>
      </c>
      <c r="N75" s="15">
        <v>0.2722</v>
      </c>
      <c r="Q75" t="s">
        <v>6</v>
      </c>
      <c r="R75">
        <f>C75-$C$9</f>
        <v>2.360000000000001E-2</v>
      </c>
      <c r="S75">
        <f>D75-$D$9</f>
        <v>1.6500000000000015E-2</v>
      </c>
      <c r="T75">
        <f>E75-$E$9</f>
        <v>2.5700000000000001E-2</v>
      </c>
      <c r="U75">
        <f>F75-$F$9</f>
        <v>3.3600000000000019E-2</v>
      </c>
      <c r="V75">
        <f>G75-$G$9</f>
        <v>3.4399999999999986E-2</v>
      </c>
      <c r="W75">
        <f>H75-$H$9</f>
        <v>2.6200000000000001E-2</v>
      </c>
      <c r="X75">
        <f>I75-$I$9</f>
        <v>3.1000000000000028E-2</v>
      </c>
      <c r="Y75">
        <f>J75-$J$9</f>
        <v>4.2399999999999993E-2</v>
      </c>
      <c r="Z75">
        <f>K75-$K$9</f>
        <v>1.6057000000000001</v>
      </c>
      <c r="AA75">
        <f>L75-$L$9</f>
        <v>4.5699999999999991E-2</v>
      </c>
      <c r="AB75">
        <f>M75-$M$9</f>
        <v>4.0200000000000014E-2</v>
      </c>
      <c r="AC75">
        <f>N75-$N$9</f>
        <v>4.1199999999999987E-2</v>
      </c>
      <c r="AF75" t="s">
        <v>6</v>
      </c>
      <c r="AG75" t="str">
        <f t="shared" si="33"/>
        <v>0</v>
      </c>
      <c r="AH75" t="str">
        <f t="shared" si="30"/>
        <v>0</v>
      </c>
      <c r="AI75" t="str">
        <f t="shared" si="30"/>
        <v>0</v>
      </c>
      <c r="AJ75">
        <f t="shared" si="30"/>
        <v>5.3000000000000269E-3</v>
      </c>
      <c r="AK75" t="str">
        <f t="shared" si="34"/>
        <v>0</v>
      </c>
      <c r="AL75" t="str">
        <f t="shared" si="31"/>
        <v>0</v>
      </c>
      <c r="AM75" t="str">
        <f t="shared" si="31"/>
        <v>0</v>
      </c>
      <c r="AN75" t="str">
        <f t="shared" si="31"/>
        <v>0</v>
      </c>
      <c r="AO75">
        <f t="shared" si="35"/>
        <v>1.5444</v>
      </c>
      <c r="AP75" t="str">
        <f t="shared" si="32"/>
        <v>0</v>
      </c>
      <c r="AQ75" t="str">
        <f t="shared" si="32"/>
        <v>0</v>
      </c>
      <c r="AR75" t="str">
        <f t="shared" si="32"/>
        <v>0</v>
      </c>
    </row>
    <row r="76" spans="2:52" x14ac:dyDescent="0.3">
      <c r="B76" s="8" t="s">
        <v>7</v>
      </c>
      <c r="C76" s="15">
        <v>0.2959</v>
      </c>
      <c r="D76" s="15">
        <v>0.78869999999999996</v>
      </c>
      <c r="E76" s="15">
        <v>0.30769999999999997</v>
      </c>
      <c r="F76" s="15">
        <v>0.32579999999999998</v>
      </c>
      <c r="G76" s="15">
        <v>0.30380000000000001</v>
      </c>
      <c r="H76" s="15">
        <v>0.87180000000000002</v>
      </c>
      <c r="I76" s="15">
        <v>0.30020000000000002</v>
      </c>
      <c r="J76" s="15">
        <v>0.30259999999999998</v>
      </c>
      <c r="K76" s="15">
        <v>2.6528999999999998</v>
      </c>
      <c r="L76" s="15">
        <v>0.28820000000000001</v>
      </c>
      <c r="M76" s="15">
        <v>0.29120000000000001</v>
      </c>
      <c r="N76" s="15">
        <v>0.29759999999999998</v>
      </c>
      <c r="Q76" t="s">
        <v>7</v>
      </c>
      <c r="R76">
        <f>C76-$C$10</f>
        <v>1.3500000000000012E-2</v>
      </c>
      <c r="S76">
        <f>D76-$D$10</f>
        <v>0.48539999999999994</v>
      </c>
      <c r="T76">
        <f>E76-$E$10</f>
        <v>1.4099999999999946E-2</v>
      </c>
      <c r="U76">
        <f>F76-$F$10</f>
        <v>4.3800000000000006E-2</v>
      </c>
      <c r="V76">
        <f>G76-$G$10</f>
        <v>2.0999999999999908E-3</v>
      </c>
      <c r="W76">
        <f>H76-$H$10</f>
        <v>0.6120000000000001</v>
      </c>
      <c r="X76">
        <f>I76-$I$10</f>
        <v>-1.0999999999999899E-3</v>
      </c>
      <c r="Y76">
        <f>J76-$J$10</f>
        <v>5.5299999999999988E-2</v>
      </c>
      <c r="Z76">
        <f>K76-$K$10</f>
        <v>2.4048999999999996</v>
      </c>
      <c r="AA76">
        <f>L76-$L$10</f>
        <v>4.9800000000000011E-2</v>
      </c>
      <c r="AB76">
        <f>M76-$M$10</f>
        <v>3.7399999999999989E-2</v>
      </c>
      <c r="AC76">
        <f>N76-$N$10</f>
        <v>4.8299999999999982E-2</v>
      </c>
      <c r="AF76" t="s">
        <v>7</v>
      </c>
      <c r="AG76" t="str">
        <f t="shared" si="33"/>
        <v>0</v>
      </c>
      <c r="AH76">
        <f t="shared" si="30"/>
        <v>0.45709999999999995</v>
      </c>
      <c r="AI76" t="str">
        <f t="shared" si="30"/>
        <v>0</v>
      </c>
      <c r="AJ76">
        <f t="shared" si="30"/>
        <v>1.5500000000000014E-2</v>
      </c>
      <c r="AK76" t="str">
        <f t="shared" si="34"/>
        <v>0</v>
      </c>
      <c r="AL76" t="str">
        <f t="shared" si="31"/>
        <v>0</v>
      </c>
      <c r="AM76" t="str">
        <f t="shared" si="31"/>
        <v>0</v>
      </c>
      <c r="AN76" t="str">
        <f t="shared" si="31"/>
        <v>0</v>
      </c>
      <c r="AO76">
        <f t="shared" si="35"/>
        <v>2.3435999999999995</v>
      </c>
      <c r="AP76" t="str">
        <f t="shared" si="32"/>
        <v>0</v>
      </c>
      <c r="AQ76" t="str">
        <f t="shared" si="32"/>
        <v>0</v>
      </c>
      <c r="AR76" t="str">
        <f t="shared" si="32"/>
        <v>0</v>
      </c>
    </row>
    <row r="77" spans="2:52" x14ac:dyDescent="0.3">
      <c r="B77" s="8" t="s">
        <v>8</v>
      </c>
      <c r="C77" s="15">
        <v>1.9293</v>
      </c>
      <c r="D77" s="15">
        <v>0.30640000000000001</v>
      </c>
      <c r="E77" s="15">
        <v>0.2777</v>
      </c>
      <c r="F77" s="15">
        <v>0.30120000000000002</v>
      </c>
      <c r="G77" s="15">
        <v>0.29330000000000001</v>
      </c>
      <c r="H77" s="15">
        <v>0.3</v>
      </c>
      <c r="I77" s="15">
        <v>0.36890000000000001</v>
      </c>
      <c r="J77" s="15">
        <v>0.27939999999999998</v>
      </c>
      <c r="K77" s="15">
        <v>1.6661999999999999</v>
      </c>
      <c r="L77" s="15">
        <v>0.28699999999999998</v>
      </c>
      <c r="M77" s="15">
        <v>2.1827000000000001</v>
      </c>
      <c r="N77" s="15">
        <v>0.2923</v>
      </c>
      <c r="Q77" t="s">
        <v>8</v>
      </c>
      <c r="R77">
        <f>C77-$C$11</f>
        <v>1.6505000000000001</v>
      </c>
      <c r="S77">
        <f>D77-$D$11</f>
        <v>2.0100000000000007E-2</v>
      </c>
      <c r="T77">
        <f>E77-$E$11</f>
        <v>7.5000000000000067E-3</v>
      </c>
      <c r="U77">
        <f>F77-$F$11</f>
        <v>7.4000000000000177E-3</v>
      </c>
      <c r="V77">
        <f>G77-$G$11</f>
        <v>1.1699999999999988E-2</v>
      </c>
      <c r="W77">
        <f>H77-$H$11</f>
        <v>3.2399999999999984E-2</v>
      </c>
      <c r="X77">
        <f>I77-$I$11</f>
        <v>9.3200000000000005E-2</v>
      </c>
      <c r="Y77">
        <f>J77-$J$11</f>
        <v>3.3299999999999969E-2</v>
      </c>
      <c r="Z77">
        <f>K77-$K$11</f>
        <v>1.4097999999999999</v>
      </c>
      <c r="AA77">
        <f>L77-$L$11</f>
        <v>2.3799999999999988E-2</v>
      </c>
      <c r="AB77">
        <f>M77-$M$11</f>
        <v>1.9303000000000001</v>
      </c>
      <c r="AC77">
        <f>N77-$N$11</f>
        <v>5.3699999999999998E-2</v>
      </c>
      <c r="AF77" t="s">
        <v>8</v>
      </c>
      <c r="AG77">
        <f t="shared" si="33"/>
        <v>1.6222000000000001</v>
      </c>
      <c r="AH77" t="str">
        <f t="shared" si="30"/>
        <v>0</v>
      </c>
      <c r="AI77" t="str">
        <f t="shared" si="30"/>
        <v>0</v>
      </c>
      <c r="AJ77" t="str">
        <f t="shared" si="30"/>
        <v>0</v>
      </c>
      <c r="AK77" t="str">
        <f t="shared" si="34"/>
        <v>0</v>
      </c>
      <c r="AL77" t="str">
        <f t="shared" si="31"/>
        <v>0</v>
      </c>
      <c r="AM77" t="str">
        <f t="shared" si="31"/>
        <v>0</v>
      </c>
      <c r="AN77" t="str">
        <f t="shared" si="31"/>
        <v>0</v>
      </c>
      <c r="AO77">
        <f t="shared" si="35"/>
        <v>1.3485</v>
      </c>
      <c r="AP77" t="str">
        <f t="shared" si="32"/>
        <v>0</v>
      </c>
      <c r="AQ77">
        <f t="shared" si="32"/>
        <v>1.8690000000000002</v>
      </c>
      <c r="AR77" t="str">
        <f t="shared" si="32"/>
        <v>0</v>
      </c>
    </row>
    <row r="78" spans="2:52" ht="15" thickBot="1" x14ac:dyDescent="0.35"/>
    <row r="79" spans="2:52" x14ac:dyDescent="0.3">
      <c r="B79">
        <v>168</v>
      </c>
      <c r="Q79">
        <v>168</v>
      </c>
      <c r="AF79" s="68">
        <v>168</v>
      </c>
      <c r="AV79" t="s">
        <v>10</v>
      </c>
      <c r="AW79" t="s">
        <v>11</v>
      </c>
      <c r="AX79" t="s">
        <v>12</v>
      </c>
      <c r="AY79" s="4" t="s">
        <v>13</v>
      </c>
      <c r="AZ79" s="5" t="s">
        <v>14</v>
      </c>
    </row>
    <row r="80" spans="2:52" ht="15" thickBot="1" x14ac:dyDescent="0.35">
      <c r="B80" t="s">
        <v>0</v>
      </c>
      <c r="C80" s="1">
        <v>1</v>
      </c>
      <c r="D80" s="1">
        <v>2</v>
      </c>
      <c r="E80" s="1">
        <v>3</v>
      </c>
      <c r="F80" s="1">
        <v>4</v>
      </c>
      <c r="G80" s="1">
        <v>5</v>
      </c>
      <c r="H80" s="1">
        <v>6</v>
      </c>
      <c r="I80" s="1">
        <v>7</v>
      </c>
      <c r="J80" s="1">
        <v>8</v>
      </c>
      <c r="K80" s="1">
        <v>9</v>
      </c>
      <c r="L80" s="1">
        <v>10</v>
      </c>
      <c r="M80" s="1">
        <v>11</v>
      </c>
      <c r="N80" s="1">
        <v>12</v>
      </c>
      <c r="Q80" t="s">
        <v>0</v>
      </c>
      <c r="R80">
        <v>1</v>
      </c>
      <c r="S80">
        <v>2</v>
      </c>
      <c r="T80">
        <v>3</v>
      </c>
      <c r="U80">
        <v>4</v>
      </c>
      <c r="V80">
        <v>5</v>
      </c>
      <c r="W80">
        <v>6</v>
      </c>
      <c r="X80">
        <v>7</v>
      </c>
      <c r="Y80">
        <v>8</v>
      </c>
      <c r="Z80">
        <v>9</v>
      </c>
      <c r="AA80">
        <v>10</v>
      </c>
      <c r="AB80">
        <v>11</v>
      </c>
      <c r="AC80">
        <v>12</v>
      </c>
      <c r="AF80" t="s">
        <v>0</v>
      </c>
      <c r="AG80">
        <v>1</v>
      </c>
      <c r="AH80">
        <v>2</v>
      </c>
      <c r="AI80">
        <v>3</v>
      </c>
      <c r="AJ80">
        <v>4</v>
      </c>
      <c r="AK80">
        <v>5</v>
      </c>
      <c r="AL80">
        <v>6</v>
      </c>
      <c r="AM80">
        <v>7</v>
      </c>
      <c r="AN80">
        <v>8</v>
      </c>
      <c r="AO80">
        <v>9</v>
      </c>
      <c r="AP80">
        <v>10</v>
      </c>
      <c r="AQ80">
        <v>11</v>
      </c>
      <c r="AR80">
        <v>12</v>
      </c>
      <c r="AV80">
        <f>SUM(AG81:AJ88)/31</f>
        <v>0.14230967741935488</v>
      </c>
      <c r="AW80">
        <f>SUM(AK81:AN88)/31</f>
        <v>7.1961290322580654E-2</v>
      </c>
      <c r="AX80">
        <f>SUM(AO81:AR88)/31</f>
        <v>0.33331935483870961</v>
      </c>
      <c r="AY80" s="6">
        <f>AVERAGE(AV80:AX80)</f>
        <v>0.1825301075268817</v>
      </c>
      <c r="AZ80" s="7">
        <f>STDEV(AV80:AX80)</f>
        <v>0.1352415310488243</v>
      </c>
    </row>
    <row r="81" spans="2:52" x14ac:dyDescent="0.3">
      <c r="B81" t="s">
        <v>1</v>
      </c>
      <c r="C81" s="15">
        <v>0.3115</v>
      </c>
      <c r="D81" s="15">
        <v>0.32219999999999999</v>
      </c>
      <c r="E81" s="15">
        <v>0.31559999999999999</v>
      </c>
      <c r="F81" s="15">
        <v>0.31430000000000002</v>
      </c>
      <c r="G81" s="15">
        <v>0.79079999999999995</v>
      </c>
      <c r="H81" s="15">
        <v>2.7029999999999998</v>
      </c>
      <c r="I81" s="15">
        <v>0.3</v>
      </c>
      <c r="J81" s="15">
        <v>0.28949999999999998</v>
      </c>
      <c r="K81" s="15">
        <v>0.3513</v>
      </c>
      <c r="L81" s="15">
        <v>0.2999</v>
      </c>
      <c r="M81" s="15">
        <v>0.29970000000000002</v>
      </c>
      <c r="N81" s="15">
        <v>2.7161</v>
      </c>
      <c r="Q81" t="s">
        <v>1</v>
      </c>
      <c r="R81" s="3">
        <f>C81-$C$4</f>
        <v>2.9200000000000004E-2</v>
      </c>
      <c r="S81">
        <f>D81-$D$4</f>
        <v>4.2499999999999982E-2</v>
      </c>
      <c r="T81">
        <f>E81-$E$4</f>
        <v>4.4499999999999984E-2</v>
      </c>
      <c r="U81">
        <f>F81-$F$4</f>
        <v>4.4400000000000051E-2</v>
      </c>
      <c r="V81">
        <f>G81-$G$4</f>
        <v>0.53689999999999993</v>
      </c>
      <c r="W81">
        <f>H81-$H$4</f>
        <v>2.4481999999999999</v>
      </c>
      <c r="X81">
        <f>I81-$I$4</f>
        <v>4.4300000000000006E-2</v>
      </c>
      <c r="Y81">
        <f>J81-$J$4</f>
        <v>3.4699999999999953E-2</v>
      </c>
      <c r="Z81">
        <f>K81-$K$4</f>
        <v>0.1159</v>
      </c>
      <c r="AA81">
        <f>L81-$L$4</f>
        <v>4.6999999999999986E-2</v>
      </c>
      <c r="AB81">
        <f>M81-$M$4</f>
        <v>4.8600000000000032E-2</v>
      </c>
      <c r="AC81">
        <f>N81-$N$4</f>
        <v>2.4664000000000001</v>
      </c>
      <c r="AF81" t="s">
        <v>1</v>
      </c>
      <c r="AG81" s="3">
        <f>IF(R81-$R$81&lt;0,"0",R81-$R$81)</f>
        <v>0</v>
      </c>
      <c r="AH81" s="3">
        <f t="shared" ref="AH81:AJ88" si="36">IF(S81-$R$81&lt;0,"0",S81-$R$81)</f>
        <v>1.3299999999999979E-2</v>
      </c>
      <c r="AI81" s="3">
        <f t="shared" si="36"/>
        <v>1.529999999999998E-2</v>
      </c>
      <c r="AJ81" s="3">
        <f t="shared" si="36"/>
        <v>1.5200000000000047E-2</v>
      </c>
      <c r="AK81" s="3">
        <f>IF(V81-$V$81&lt;0,"0",V81-$V$81)</f>
        <v>0</v>
      </c>
      <c r="AL81" s="3">
        <f t="shared" ref="AL81:AN88" si="37">IF(W81-$V$81&lt;0,"0",W81-$V$81)</f>
        <v>1.9113</v>
      </c>
      <c r="AM81" s="3" t="str">
        <f t="shared" si="37"/>
        <v>0</v>
      </c>
      <c r="AN81" s="3" t="str">
        <f t="shared" si="37"/>
        <v>0</v>
      </c>
      <c r="AO81" s="3">
        <f>IF(Z81-$Z$81&lt;0,"0",Z81-$Z$81)</f>
        <v>0</v>
      </c>
      <c r="AP81" s="3" t="str">
        <f t="shared" ref="AP81:AR88" si="38">IF(AA81-$Z$81&lt;0,"0",AA81-$Z$81)</f>
        <v>0</v>
      </c>
      <c r="AQ81" s="3" t="str">
        <f t="shared" si="38"/>
        <v>0</v>
      </c>
      <c r="AR81" s="3">
        <f t="shared" si="38"/>
        <v>2.3505000000000003</v>
      </c>
    </row>
    <row r="82" spans="2:52" x14ac:dyDescent="0.3">
      <c r="B82" t="s">
        <v>2</v>
      </c>
      <c r="C82" s="15">
        <v>0.3931</v>
      </c>
      <c r="D82" s="15">
        <v>0.38219999999999998</v>
      </c>
      <c r="E82" s="15">
        <v>0.3211</v>
      </c>
      <c r="F82" s="15">
        <v>0.30790000000000001</v>
      </c>
      <c r="G82" s="15">
        <v>0.26179999999999998</v>
      </c>
      <c r="H82" s="15">
        <v>0.35759999999999997</v>
      </c>
      <c r="I82" s="15">
        <v>0.28860000000000002</v>
      </c>
      <c r="J82" s="15">
        <v>0.29749999999999999</v>
      </c>
      <c r="K82" s="15">
        <v>0.28689999999999999</v>
      </c>
      <c r="L82" s="15">
        <v>0.39500000000000002</v>
      </c>
      <c r="M82" s="15">
        <v>0.31419999999999998</v>
      </c>
      <c r="N82" s="15">
        <v>0.2959</v>
      </c>
      <c r="Q82" t="s">
        <v>2</v>
      </c>
      <c r="R82">
        <f>C82-$C$5</f>
        <v>0.1104</v>
      </c>
      <c r="S82">
        <f>D82-$D$5</f>
        <v>1.3399999999999967E-2</v>
      </c>
      <c r="T82">
        <f>E82-$E$5</f>
        <v>2.3799999999999988E-2</v>
      </c>
      <c r="U82">
        <f>F82-$F$5</f>
        <v>4.0700000000000014E-2</v>
      </c>
      <c r="V82">
        <f>G82-$G$5</f>
        <v>2.679999999999999E-2</v>
      </c>
      <c r="W82">
        <f>H82-$H$5</f>
        <v>4.109999999999997E-2</v>
      </c>
      <c r="X82">
        <f>I82-$I$5</f>
        <v>3.73E-2</v>
      </c>
      <c r="Y82">
        <f>J82-$J$5</f>
        <v>4.2899999999999994E-2</v>
      </c>
      <c r="Z82">
        <f>K82-$K$5</f>
        <v>4.3499999999999983E-2</v>
      </c>
      <c r="AA82">
        <f>L82-$L$5</f>
        <v>3.290000000000004E-2</v>
      </c>
      <c r="AB82">
        <f>M82-$M$5</f>
        <v>5.259999999999998E-2</v>
      </c>
      <c r="AC82">
        <f>N82-$N$5</f>
        <v>4.4800000000000006E-2</v>
      </c>
      <c r="AF82" t="s">
        <v>2</v>
      </c>
      <c r="AG82" s="3">
        <f t="shared" ref="AG82:AG88" si="39">IF(R82-$R$81&lt;0,"0",R82-$R$81)</f>
        <v>8.1199999999999994E-2</v>
      </c>
      <c r="AH82" s="3" t="str">
        <f t="shared" si="36"/>
        <v>0</v>
      </c>
      <c r="AI82" s="3" t="str">
        <f t="shared" si="36"/>
        <v>0</v>
      </c>
      <c r="AJ82" s="3">
        <f t="shared" si="36"/>
        <v>1.150000000000001E-2</v>
      </c>
      <c r="AK82" s="3" t="str">
        <f t="shared" ref="AK82:AK88" si="40">IF(V82-$V$81&lt;0,"0",V82-$V$81)</f>
        <v>0</v>
      </c>
      <c r="AL82" s="3" t="str">
        <f t="shared" si="37"/>
        <v>0</v>
      </c>
      <c r="AM82" s="3" t="str">
        <f t="shared" si="37"/>
        <v>0</v>
      </c>
      <c r="AN82" s="3" t="str">
        <f t="shared" si="37"/>
        <v>0</v>
      </c>
      <c r="AO82" s="3" t="str">
        <f t="shared" ref="AO82:AO88" si="41">IF(Z82-$Z$81&lt;0,"0",Z82-$Z$81)</f>
        <v>0</v>
      </c>
      <c r="AP82" s="3" t="str">
        <f t="shared" si="38"/>
        <v>0</v>
      </c>
      <c r="AQ82" s="3" t="str">
        <f t="shared" si="38"/>
        <v>0</v>
      </c>
      <c r="AR82" s="3" t="str">
        <f t="shared" si="38"/>
        <v>0</v>
      </c>
    </row>
    <row r="83" spans="2:52" x14ac:dyDescent="0.3">
      <c r="B83" t="s">
        <v>3</v>
      </c>
      <c r="C83" s="15">
        <v>0.42820000000000003</v>
      </c>
      <c r="D83" s="15">
        <v>0.76570000000000005</v>
      </c>
      <c r="E83" s="15">
        <v>0.3372</v>
      </c>
      <c r="F83" s="15">
        <v>0.3221</v>
      </c>
      <c r="G83" s="15">
        <v>0.30659999999999998</v>
      </c>
      <c r="H83" s="15">
        <v>0.30470000000000003</v>
      </c>
      <c r="I83" s="15">
        <v>0.3125</v>
      </c>
      <c r="J83" s="15">
        <v>0.82950000000000002</v>
      </c>
      <c r="K83" s="15">
        <v>0.27339999999999998</v>
      </c>
      <c r="L83" s="15">
        <v>0.83220000000000005</v>
      </c>
      <c r="M83" s="15">
        <v>0.30099999999999999</v>
      </c>
      <c r="N83" s="15">
        <v>0.30449999999999999</v>
      </c>
      <c r="Q83" t="s">
        <v>3</v>
      </c>
      <c r="R83">
        <f>C83-$C$6</f>
        <v>0.14130000000000004</v>
      </c>
      <c r="S83">
        <f>D83-$D$6</f>
        <v>0.47570000000000007</v>
      </c>
      <c r="T83">
        <f>E83-$E$6</f>
        <v>3.8700000000000012E-2</v>
      </c>
      <c r="U83">
        <f>F83-$F$6</f>
        <v>3.8800000000000001E-2</v>
      </c>
      <c r="V83">
        <f>G83-$G$6</f>
        <v>1.9199999999999995E-2</v>
      </c>
      <c r="W83">
        <f>H83-$H$6</f>
        <v>3.9800000000000002E-2</v>
      </c>
      <c r="X83">
        <f>I83-$I$6</f>
        <v>1.9899999999999973E-2</v>
      </c>
      <c r="Y83">
        <f>J83-$J$6</f>
        <v>0.56810000000000005</v>
      </c>
      <c r="Z83">
        <f>K83-$K$6</f>
        <v>9.9999999999999534E-3</v>
      </c>
      <c r="AA83">
        <f>L83-$L$6</f>
        <v>0.57100000000000006</v>
      </c>
      <c r="AB83">
        <f>M83-$M$6</f>
        <v>2.3699999999999999E-2</v>
      </c>
      <c r="AC83">
        <f>N83-$N$6</f>
        <v>1.8299999999999983E-2</v>
      </c>
      <c r="AF83" t="s">
        <v>3</v>
      </c>
      <c r="AG83" s="3">
        <f t="shared" si="39"/>
        <v>0.11210000000000003</v>
      </c>
      <c r="AH83" s="3">
        <f t="shared" si="36"/>
        <v>0.44650000000000006</v>
      </c>
      <c r="AI83" s="3">
        <f t="shared" si="36"/>
        <v>9.5000000000000084E-3</v>
      </c>
      <c r="AJ83" s="3">
        <f t="shared" si="36"/>
        <v>9.5999999999999974E-3</v>
      </c>
      <c r="AK83" s="3" t="str">
        <f t="shared" si="40"/>
        <v>0</v>
      </c>
      <c r="AL83" s="3" t="str">
        <f t="shared" si="37"/>
        <v>0</v>
      </c>
      <c r="AM83" s="3" t="str">
        <f t="shared" si="37"/>
        <v>0</v>
      </c>
      <c r="AN83" s="3">
        <f t="shared" si="37"/>
        <v>3.1200000000000117E-2</v>
      </c>
      <c r="AO83" s="3" t="str">
        <f t="shared" si="41"/>
        <v>0</v>
      </c>
      <c r="AP83" s="3">
        <f t="shared" si="38"/>
        <v>0.45510000000000006</v>
      </c>
      <c r="AQ83" s="3" t="str">
        <f t="shared" si="38"/>
        <v>0</v>
      </c>
      <c r="AR83" s="3" t="str">
        <f t="shared" si="38"/>
        <v>0</v>
      </c>
    </row>
    <row r="84" spans="2:52" x14ac:dyDescent="0.3">
      <c r="B84" t="s">
        <v>4</v>
      </c>
      <c r="C84" s="15">
        <v>0.41339999999999999</v>
      </c>
      <c r="D84" s="15">
        <v>0.31059999999999999</v>
      </c>
      <c r="E84" s="15">
        <v>0.32250000000000001</v>
      </c>
      <c r="F84" s="15">
        <v>0.3039</v>
      </c>
      <c r="G84" s="15">
        <v>0.38490000000000002</v>
      </c>
      <c r="H84" s="15">
        <v>0.31319999999999998</v>
      </c>
      <c r="I84" s="15">
        <v>0.31290000000000001</v>
      </c>
      <c r="J84" s="15">
        <v>0.3019</v>
      </c>
      <c r="K84" s="15">
        <v>0.37590000000000001</v>
      </c>
      <c r="L84" s="15">
        <v>0.3039</v>
      </c>
      <c r="M84" s="15">
        <v>0.29909999999999998</v>
      </c>
      <c r="N84" s="15">
        <v>0.28649999999999998</v>
      </c>
      <c r="Q84" t="s">
        <v>4</v>
      </c>
      <c r="R84">
        <f>C84-$C$7</f>
        <v>0.1351</v>
      </c>
      <c r="S84">
        <f>D84-$D$7</f>
        <v>7.3999999999999622E-3</v>
      </c>
      <c r="T84">
        <f>E84-$E$7</f>
        <v>2.7299999999999991E-2</v>
      </c>
      <c r="U84">
        <f>F84-$F$7</f>
        <v>4.3700000000000017E-2</v>
      </c>
      <c r="V84">
        <f>G84-$G$7</f>
        <v>0.11860000000000004</v>
      </c>
      <c r="W84">
        <f>H84-$H$7</f>
        <v>3.1599999999999961E-2</v>
      </c>
      <c r="X84">
        <f>I84-$I$7</f>
        <v>3.8000000000000034E-2</v>
      </c>
      <c r="Y84">
        <f>J84-$J$7</f>
        <v>6.3E-2</v>
      </c>
      <c r="Z84">
        <f>K84-$K$7</f>
        <v>0.12140000000000001</v>
      </c>
      <c r="AA84">
        <f>L84-$L$7</f>
        <v>4.7800000000000009E-2</v>
      </c>
      <c r="AB84">
        <f>M84-$M$7</f>
        <v>5.3399999999999975E-2</v>
      </c>
      <c r="AC84">
        <f>N84-$N$7</f>
        <v>3.8499999999999979E-2</v>
      </c>
      <c r="AF84" t="s">
        <v>4</v>
      </c>
      <c r="AG84" s="3">
        <f t="shared" si="39"/>
        <v>0.10589999999999999</v>
      </c>
      <c r="AH84" s="3" t="str">
        <f t="shared" si="36"/>
        <v>0</v>
      </c>
      <c r="AI84" s="3" t="str">
        <f t="shared" si="36"/>
        <v>0</v>
      </c>
      <c r="AJ84" s="3">
        <f t="shared" si="36"/>
        <v>1.4500000000000013E-2</v>
      </c>
      <c r="AK84" s="3" t="str">
        <f t="shared" si="40"/>
        <v>0</v>
      </c>
      <c r="AL84" s="3" t="str">
        <f t="shared" si="37"/>
        <v>0</v>
      </c>
      <c r="AM84" s="3" t="str">
        <f t="shared" si="37"/>
        <v>0</v>
      </c>
      <c r="AN84" s="3" t="str">
        <f t="shared" si="37"/>
        <v>0</v>
      </c>
      <c r="AO84" s="3">
        <f t="shared" si="41"/>
        <v>5.5000000000000049E-3</v>
      </c>
      <c r="AP84" s="3" t="str">
        <f t="shared" si="38"/>
        <v>0</v>
      </c>
      <c r="AQ84" s="3" t="str">
        <f t="shared" si="38"/>
        <v>0</v>
      </c>
      <c r="AR84" s="3" t="str">
        <f t="shared" si="38"/>
        <v>0</v>
      </c>
    </row>
    <row r="85" spans="2:52" x14ac:dyDescent="0.3">
      <c r="B85" t="s">
        <v>5</v>
      </c>
      <c r="C85" s="15">
        <v>1.409</v>
      </c>
      <c r="D85" s="15">
        <v>0.31900000000000001</v>
      </c>
      <c r="E85" s="15">
        <v>0.31490000000000001</v>
      </c>
      <c r="F85" s="15">
        <v>0.31990000000000002</v>
      </c>
      <c r="G85" s="15">
        <v>0.32569999999999999</v>
      </c>
      <c r="H85" s="15">
        <v>0.91479999999999995</v>
      </c>
      <c r="I85" s="15">
        <v>0.31859999999999999</v>
      </c>
      <c r="J85" s="15">
        <v>0.30649999999999999</v>
      </c>
      <c r="K85" s="15">
        <v>0.31819999999999998</v>
      </c>
      <c r="L85" s="15">
        <v>0.29659999999999997</v>
      </c>
      <c r="M85" s="15">
        <v>0.49790000000000001</v>
      </c>
      <c r="N85" s="15">
        <v>0.2838</v>
      </c>
      <c r="Q85" t="s">
        <v>5</v>
      </c>
      <c r="R85">
        <f>C85-$C$8</f>
        <v>1.1120000000000001</v>
      </c>
      <c r="S85">
        <f>D85-$D$8</f>
        <v>2.3400000000000032E-2</v>
      </c>
      <c r="T85">
        <f>E85-$E$8</f>
        <v>2.9000000000000026E-2</v>
      </c>
      <c r="U85">
        <f>F85-$F$8</f>
        <v>2.7799999999999991E-2</v>
      </c>
      <c r="V85">
        <f>G85-$G$8</f>
        <v>3.2099999999999962E-2</v>
      </c>
      <c r="W85">
        <f>H85-$H$8</f>
        <v>0.62579999999999991</v>
      </c>
      <c r="X85">
        <f>I85-$I$8</f>
        <v>4.0700000000000014E-2</v>
      </c>
      <c r="Y85">
        <f>J85-$J$8</f>
        <v>4.9499999999999988E-2</v>
      </c>
      <c r="Z85">
        <f>K85-$K$8</f>
        <v>4.6099999999999974E-2</v>
      </c>
      <c r="AA85">
        <f>L85-$L$8</f>
        <v>4.0899999999999992E-2</v>
      </c>
      <c r="AB85">
        <f>M85-$M$8</f>
        <v>0.23760000000000003</v>
      </c>
      <c r="AC85">
        <f>N85-$N$8</f>
        <v>4.4499999999999984E-2</v>
      </c>
      <c r="AF85" t="s">
        <v>5</v>
      </c>
      <c r="AG85" s="3">
        <f t="shared" si="39"/>
        <v>1.0828000000000002</v>
      </c>
      <c r="AH85" s="3" t="str">
        <f t="shared" si="36"/>
        <v>0</v>
      </c>
      <c r="AI85" s="3" t="str">
        <f t="shared" si="36"/>
        <v>0</v>
      </c>
      <c r="AJ85" s="3" t="str">
        <f t="shared" si="36"/>
        <v>0</v>
      </c>
      <c r="AK85" s="3" t="str">
        <f t="shared" si="40"/>
        <v>0</v>
      </c>
      <c r="AL85" s="3">
        <f t="shared" si="37"/>
        <v>8.8899999999999979E-2</v>
      </c>
      <c r="AM85" s="3" t="str">
        <f t="shared" si="37"/>
        <v>0</v>
      </c>
      <c r="AN85" s="3" t="str">
        <f t="shared" si="37"/>
        <v>0</v>
      </c>
      <c r="AO85" s="3" t="str">
        <f t="shared" si="41"/>
        <v>0</v>
      </c>
      <c r="AP85" s="3" t="str">
        <f t="shared" si="38"/>
        <v>0</v>
      </c>
      <c r="AQ85" s="3">
        <f t="shared" si="38"/>
        <v>0.12170000000000003</v>
      </c>
      <c r="AR85" s="3" t="str">
        <f t="shared" si="38"/>
        <v>0</v>
      </c>
    </row>
    <row r="86" spans="2:52" x14ac:dyDescent="0.3">
      <c r="B86" t="s">
        <v>6</v>
      </c>
      <c r="C86" s="15">
        <v>0.3271</v>
      </c>
      <c r="D86" s="15">
        <v>0.32729999999999998</v>
      </c>
      <c r="E86" s="15">
        <v>0.32269999999999999</v>
      </c>
      <c r="F86" s="15">
        <v>0.3024</v>
      </c>
      <c r="G86" s="15">
        <v>0.31480000000000002</v>
      </c>
      <c r="H86" s="15">
        <v>0.2989</v>
      </c>
      <c r="I86" s="15">
        <v>0.29260000000000003</v>
      </c>
      <c r="J86" s="15">
        <v>0.30449999999999999</v>
      </c>
      <c r="K86" s="15">
        <v>1.9276</v>
      </c>
      <c r="L86" s="15">
        <v>0.28949999999999998</v>
      </c>
      <c r="M86" s="15">
        <v>0.29830000000000001</v>
      </c>
      <c r="N86" s="15">
        <v>0.27779999999999999</v>
      </c>
      <c r="Q86" t="s">
        <v>6</v>
      </c>
      <c r="R86">
        <f>C86-$C$9</f>
        <v>4.0899999999999992E-2</v>
      </c>
      <c r="S86">
        <f>D86-$D$9</f>
        <v>3.2399999999999984E-2</v>
      </c>
      <c r="T86">
        <f>E86-$E$9</f>
        <v>4.1200000000000014E-2</v>
      </c>
      <c r="U86">
        <f>F86-$F$9</f>
        <v>4.5300000000000007E-2</v>
      </c>
      <c r="V86">
        <f>G86-$G$9</f>
        <v>4.660000000000003E-2</v>
      </c>
      <c r="W86">
        <f>H86-$H$9</f>
        <v>4.2899999999999994E-2</v>
      </c>
      <c r="X86">
        <f>I86-$I$9</f>
        <v>3.8500000000000034E-2</v>
      </c>
      <c r="Y86">
        <f>J86-$J$9</f>
        <v>5.099999999999999E-2</v>
      </c>
      <c r="Z86">
        <f>K86-$K$9</f>
        <v>1.6649</v>
      </c>
      <c r="AA86">
        <f>L86-$L$9</f>
        <v>5.0899999999999973E-2</v>
      </c>
      <c r="AB86">
        <f>M86-$M$9</f>
        <v>4.7300000000000009E-2</v>
      </c>
      <c r="AC86">
        <f>N86-$N$9</f>
        <v>4.6799999999999981E-2</v>
      </c>
      <c r="AF86" t="s">
        <v>6</v>
      </c>
      <c r="AG86" s="3">
        <f t="shared" si="39"/>
        <v>1.1699999999999988E-2</v>
      </c>
      <c r="AH86" s="3">
        <f t="shared" si="36"/>
        <v>3.1999999999999806E-3</v>
      </c>
      <c r="AI86" s="3">
        <f t="shared" si="36"/>
        <v>1.2000000000000011E-2</v>
      </c>
      <c r="AJ86" s="3">
        <f t="shared" si="36"/>
        <v>1.6100000000000003E-2</v>
      </c>
      <c r="AK86" s="3" t="str">
        <f t="shared" si="40"/>
        <v>0</v>
      </c>
      <c r="AL86" s="3" t="str">
        <f t="shared" si="37"/>
        <v>0</v>
      </c>
      <c r="AM86" s="3" t="str">
        <f t="shared" si="37"/>
        <v>0</v>
      </c>
      <c r="AN86" s="3" t="str">
        <f t="shared" si="37"/>
        <v>0</v>
      </c>
      <c r="AO86" s="3">
        <f t="shared" si="41"/>
        <v>1.5489999999999999</v>
      </c>
      <c r="AP86" s="3" t="str">
        <f t="shared" si="38"/>
        <v>0</v>
      </c>
      <c r="AQ86" s="3" t="str">
        <f t="shared" si="38"/>
        <v>0</v>
      </c>
      <c r="AR86" s="3" t="str">
        <f t="shared" si="38"/>
        <v>0</v>
      </c>
    </row>
    <row r="87" spans="2:52" x14ac:dyDescent="0.3">
      <c r="B87" t="s">
        <v>7</v>
      </c>
      <c r="C87" s="15">
        <v>0.2999</v>
      </c>
      <c r="D87" s="15">
        <v>0.88900000000000001</v>
      </c>
      <c r="E87" s="15">
        <v>0.3034</v>
      </c>
      <c r="F87" s="15">
        <v>0.3291</v>
      </c>
      <c r="G87" s="15">
        <v>0.3039</v>
      </c>
      <c r="H87" s="15">
        <v>0.99609999999999999</v>
      </c>
      <c r="I87" s="15">
        <v>0.3009</v>
      </c>
      <c r="J87" s="15">
        <v>0.30890000000000001</v>
      </c>
      <c r="K87" s="15">
        <v>2.7244000000000002</v>
      </c>
      <c r="L87" s="15">
        <v>0.30380000000000001</v>
      </c>
      <c r="M87" s="15">
        <v>0.29399999999999998</v>
      </c>
      <c r="N87" s="15">
        <v>0.30170000000000002</v>
      </c>
      <c r="Q87" t="s">
        <v>7</v>
      </c>
      <c r="R87">
        <f>C87-$C$10</f>
        <v>1.7500000000000016E-2</v>
      </c>
      <c r="S87">
        <f>D87-$D$10</f>
        <v>0.5857</v>
      </c>
      <c r="T87">
        <f>E87-$E$10</f>
        <v>9.7999999999999754E-3</v>
      </c>
      <c r="U87">
        <f>F87-$F$10</f>
        <v>4.7100000000000031E-2</v>
      </c>
      <c r="V87">
        <f>G87-$G$10</f>
        <v>2.1999999999999797E-3</v>
      </c>
      <c r="W87">
        <f>H87-$H$10</f>
        <v>0.73629999999999995</v>
      </c>
      <c r="X87">
        <f>I87-$I$10</f>
        <v>-4.0000000000001146E-4</v>
      </c>
      <c r="Y87">
        <f>J87-$J$10</f>
        <v>6.1600000000000016E-2</v>
      </c>
      <c r="Z87">
        <f>K87-$K$10</f>
        <v>2.4763999999999999</v>
      </c>
      <c r="AA87">
        <f>L87-$L$10</f>
        <v>6.5400000000000014E-2</v>
      </c>
      <c r="AB87">
        <f>M87-$M$10</f>
        <v>4.0199999999999958E-2</v>
      </c>
      <c r="AC87">
        <f>N87-$N$10</f>
        <v>5.240000000000003E-2</v>
      </c>
      <c r="AF87" t="s">
        <v>7</v>
      </c>
      <c r="AG87" s="3" t="str">
        <f t="shared" si="39"/>
        <v>0</v>
      </c>
      <c r="AH87" s="3">
        <f t="shared" si="36"/>
        <v>0.55649999999999999</v>
      </c>
      <c r="AI87" s="3" t="str">
        <f t="shared" si="36"/>
        <v>0</v>
      </c>
      <c r="AJ87" s="3">
        <f t="shared" si="36"/>
        <v>1.7900000000000027E-2</v>
      </c>
      <c r="AK87" s="3" t="str">
        <f t="shared" si="40"/>
        <v>0</v>
      </c>
      <c r="AL87" s="3">
        <f t="shared" si="37"/>
        <v>0.19940000000000002</v>
      </c>
      <c r="AM87" s="3" t="str">
        <f t="shared" si="37"/>
        <v>0</v>
      </c>
      <c r="AN87" s="3" t="str">
        <f t="shared" si="37"/>
        <v>0</v>
      </c>
      <c r="AO87" s="3">
        <f t="shared" si="41"/>
        <v>2.3605</v>
      </c>
      <c r="AP87" s="3" t="str">
        <f t="shared" si="38"/>
        <v>0</v>
      </c>
      <c r="AQ87" s="3" t="str">
        <f t="shared" si="38"/>
        <v>0</v>
      </c>
      <c r="AR87" s="3" t="str">
        <f t="shared" si="38"/>
        <v>0</v>
      </c>
    </row>
    <row r="88" spans="2:52" x14ac:dyDescent="0.3">
      <c r="B88" t="s">
        <v>8</v>
      </c>
      <c r="C88" s="15">
        <v>2.1848000000000001</v>
      </c>
      <c r="D88" s="15">
        <v>0.30259999999999998</v>
      </c>
      <c r="E88" s="15">
        <v>0.28139999999999998</v>
      </c>
      <c r="F88" s="15">
        <v>0.30709999999999998</v>
      </c>
      <c r="G88" s="15">
        <v>0.29509999999999997</v>
      </c>
      <c r="H88" s="15">
        <v>0.3014</v>
      </c>
      <c r="I88" s="15">
        <v>0.3639</v>
      </c>
      <c r="J88" s="15">
        <v>0.28610000000000002</v>
      </c>
      <c r="K88" s="15">
        <v>1.9009</v>
      </c>
      <c r="L88" s="15">
        <v>0.29709999999999998</v>
      </c>
      <c r="M88" s="15">
        <v>2.3302999999999998</v>
      </c>
      <c r="N88" s="15">
        <v>0.29859999999999998</v>
      </c>
      <c r="Q88" t="s">
        <v>8</v>
      </c>
      <c r="R88">
        <f>C88-$C$11</f>
        <v>1.9060000000000001</v>
      </c>
      <c r="S88">
        <f>D88-$D$11</f>
        <v>1.6299999999999981E-2</v>
      </c>
      <c r="T88">
        <f>E88-$E$11</f>
        <v>1.1199999999999988E-2</v>
      </c>
      <c r="U88">
        <f>F88-$F$11</f>
        <v>1.3299999999999979E-2</v>
      </c>
      <c r="V88">
        <f>G88-$G$11</f>
        <v>1.3499999999999956E-2</v>
      </c>
      <c r="W88">
        <f>H88-$H$11</f>
        <v>3.3799999999999997E-2</v>
      </c>
      <c r="X88">
        <f>I88-$I$11</f>
        <v>8.8200000000000001E-2</v>
      </c>
      <c r="Y88">
        <f>J88-$J$11</f>
        <v>4.0000000000000008E-2</v>
      </c>
      <c r="Z88">
        <f>K88-$K$11</f>
        <v>1.6445000000000001</v>
      </c>
      <c r="AA88">
        <f>L88-$L$11</f>
        <v>3.3899999999999986E-2</v>
      </c>
      <c r="AB88">
        <f>M88-$M$11</f>
        <v>2.0778999999999996</v>
      </c>
      <c r="AC88">
        <f>N88-$N$11</f>
        <v>5.999999999999997E-2</v>
      </c>
      <c r="AF88" t="s">
        <v>8</v>
      </c>
      <c r="AG88" s="3">
        <f t="shared" si="39"/>
        <v>1.8768000000000002</v>
      </c>
      <c r="AH88" s="3" t="str">
        <f t="shared" si="36"/>
        <v>0</v>
      </c>
      <c r="AI88" s="3" t="str">
        <f t="shared" si="36"/>
        <v>0</v>
      </c>
      <c r="AJ88" s="3" t="str">
        <f t="shared" si="36"/>
        <v>0</v>
      </c>
      <c r="AK88" s="3" t="str">
        <f t="shared" si="40"/>
        <v>0</v>
      </c>
      <c r="AL88" s="3" t="str">
        <f t="shared" si="37"/>
        <v>0</v>
      </c>
      <c r="AM88" s="3" t="str">
        <f t="shared" si="37"/>
        <v>0</v>
      </c>
      <c r="AN88" s="3" t="str">
        <f t="shared" si="37"/>
        <v>0</v>
      </c>
      <c r="AO88" s="3">
        <f t="shared" si="41"/>
        <v>1.5286</v>
      </c>
      <c r="AP88" s="3" t="str">
        <f t="shared" si="38"/>
        <v>0</v>
      </c>
      <c r="AQ88" s="3">
        <f t="shared" si="38"/>
        <v>1.9619999999999997</v>
      </c>
      <c r="AR88" s="3" t="str">
        <f t="shared" si="38"/>
        <v>0</v>
      </c>
    </row>
    <row r="89" spans="2:52" ht="15" thickBot="1" x14ac:dyDescent="0.35"/>
    <row r="90" spans="2:52" x14ac:dyDescent="0.3">
      <c r="B90">
        <v>192</v>
      </c>
      <c r="Q90">
        <v>192</v>
      </c>
      <c r="AF90">
        <v>192</v>
      </c>
      <c r="AV90" t="s">
        <v>10</v>
      </c>
      <c r="AW90" t="s">
        <v>11</v>
      </c>
      <c r="AX90" t="s">
        <v>12</v>
      </c>
      <c r="AY90" s="4" t="s">
        <v>13</v>
      </c>
      <c r="AZ90" s="5" t="s">
        <v>14</v>
      </c>
    </row>
    <row r="91" spans="2:52" ht="15" thickBot="1" x14ac:dyDescent="0.35">
      <c r="B91" t="s">
        <v>0</v>
      </c>
      <c r="C91">
        <v>1</v>
      </c>
      <c r="D91">
        <v>2</v>
      </c>
      <c r="E91">
        <v>3</v>
      </c>
      <c r="F91">
        <v>4</v>
      </c>
      <c r="G91">
        <v>5</v>
      </c>
      <c r="H91">
        <v>6</v>
      </c>
      <c r="I91">
        <v>7</v>
      </c>
      <c r="J91">
        <v>8</v>
      </c>
      <c r="K91">
        <v>9</v>
      </c>
      <c r="L91">
        <v>10</v>
      </c>
      <c r="M91">
        <v>11</v>
      </c>
      <c r="N91">
        <v>12</v>
      </c>
      <c r="Q91" t="s">
        <v>0</v>
      </c>
      <c r="R91">
        <v>1</v>
      </c>
      <c r="S91">
        <v>2</v>
      </c>
      <c r="T91">
        <v>3</v>
      </c>
      <c r="U91">
        <v>4</v>
      </c>
      <c r="V91">
        <v>5</v>
      </c>
      <c r="W91">
        <v>6</v>
      </c>
      <c r="X91">
        <v>7</v>
      </c>
      <c r="Y91">
        <v>8</v>
      </c>
      <c r="Z91">
        <v>9</v>
      </c>
      <c r="AA91">
        <v>10</v>
      </c>
      <c r="AB91">
        <v>11</v>
      </c>
      <c r="AC91">
        <v>12</v>
      </c>
      <c r="AF91" t="s">
        <v>0</v>
      </c>
      <c r="AG91">
        <v>1</v>
      </c>
      <c r="AH91">
        <v>2</v>
      </c>
      <c r="AI91">
        <v>3</v>
      </c>
      <c r="AJ91">
        <v>4</v>
      </c>
      <c r="AK91">
        <v>5</v>
      </c>
      <c r="AL91">
        <v>6</v>
      </c>
      <c r="AM91">
        <v>7</v>
      </c>
      <c r="AN91">
        <v>8</v>
      </c>
      <c r="AO91">
        <v>9</v>
      </c>
      <c r="AP91">
        <v>10</v>
      </c>
      <c r="AQ91">
        <v>11</v>
      </c>
      <c r="AR91">
        <v>12</v>
      </c>
      <c r="AV91">
        <f>SUM(AG92:AJ99)/31</f>
        <v>0.16904193548387095</v>
      </c>
      <c r="AW91">
        <f>SUM(AK92:AN99)/31</f>
        <v>5.9880645161290325E-2</v>
      </c>
      <c r="AX91">
        <f>SUM(AO92:AR99)/31</f>
        <v>0.33008709677419357</v>
      </c>
      <c r="AY91" s="6">
        <f>AVERAGE(AV91:AX91)</f>
        <v>0.18633655913978495</v>
      </c>
      <c r="AZ91" s="7">
        <f>STDEV(AV91:AX91)</f>
        <v>0.13593090019880993</v>
      </c>
    </row>
    <row r="92" spans="2:52" x14ac:dyDescent="0.3">
      <c r="B92" t="s">
        <v>1</v>
      </c>
      <c r="C92">
        <v>0.31090000000000001</v>
      </c>
      <c r="D92">
        <v>0.39050000000000001</v>
      </c>
      <c r="E92">
        <v>0.313</v>
      </c>
      <c r="F92">
        <v>0.31169999999999998</v>
      </c>
      <c r="G92">
        <v>0.88100000000000001</v>
      </c>
      <c r="H92">
        <v>2.7382</v>
      </c>
      <c r="I92">
        <v>0.29899999999999999</v>
      </c>
      <c r="J92">
        <v>0.2893</v>
      </c>
      <c r="K92">
        <v>0.34649999999999997</v>
      </c>
      <c r="L92">
        <v>0.2969</v>
      </c>
      <c r="M92">
        <v>0.29599999999999999</v>
      </c>
      <c r="N92">
        <v>2.7650999999999999</v>
      </c>
      <c r="Q92" t="s">
        <v>1</v>
      </c>
      <c r="R92">
        <f>C92-$C$4</f>
        <v>2.8600000000000014E-2</v>
      </c>
      <c r="S92">
        <f>D92-$D$4</f>
        <v>0.11080000000000001</v>
      </c>
      <c r="T92">
        <f>E92-$E$4</f>
        <v>4.1899999999999993E-2</v>
      </c>
      <c r="U92">
        <f>F92-$F$4</f>
        <v>4.1800000000000004E-2</v>
      </c>
      <c r="V92">
        <f>G92-$G$4</f>
        <v>0.62709999999999999</v>
      </c>
      <c r="W92">
        <f>H92-$H$4</f>
        <v>2.4834000000000001</v>
      </c>
      <c r="X92">
        <f>I92-$I$4</f>
        <v>4.3300000000000005E-2</v>
      </c>
      <c r="Y92">
        <f>J92-$J$4</f>
        <v>3.4499999999999975E-2</v>
      </c>
      <c r="Z92">
        <f>K92-$K$4</f>
        <v>0.11109999999999998</v>
      </c>
      <c r="AA92">
        <f>L92-$L$4</f>
        <v>4.3999999999999984E-2</v>
      </c>
      <c r="AB92">
        <f>M92-$M$4</f>
        <v>4.4899999999999995E-2</v>
      </c>
      <c r="AC92">
        <f>N92-$N$4</f>
        <v>2.5154000000000001</v>
      </c>
      <c r="AF92" t="s">
        <v>1</v>
      </c>
      <c r="AG92">
        <f>IF(R92-$R$92&lt;0,"0",R92-$R$92)</f>
        <v>0</v>
      </c>
      <c r="AH92">
        <f t="shared" ref="AH92:AJ99" si="42">IF(S92-$R$92&lt;0,"0",S92-$R$92)</f>
        <v>8.2199999999999995E-2</v>
      </c>
      <c r="AI92">
        <f t="shared" si="42"/>
        <v>1.3299999999999979E-2</v>
      </c>
      <c r="AJ92">
        <f t="shared" si="42"/>
        <v>1.319999999999999E-2</v>
      </c>
      <c r="AK92">
        <f>IF(V92-$V$92&lt;0,"0",V92-$V$92)</f>
        <v>0</v>
      </c>
      <c r="AL92">
        <f t="shared" ref="AL92:AN99" si="43">IF(W92-$V$92&lt;0,"0",W92-$V$92)</f>
        <v>1.8563000000000001</v>
      </c>
      <c r="AM92" t="str">
        <f t="shared" si="43"/>
        <v>0</v>
      </c>
      <c r="AN92" t="str">
        <f t="shared" si="43"/>
        <v>0</v>
      </c>
      <c r="AO92">
        <f>IF(Z92-$Z$92&lt;0,"0",Z92-$Z$92)</f>
        <v>0</v>
      </c>
      <c r="AP92" t="str">
        <f t="shared" ref="AP92:AR99" si="44">IF(AA92-$Z$92&lt;0,"0",AA92-$Z$92)</f>
        <v>0</v>
      </c>
      <c r="AQ92" t="str">
        <f t="shared" si="44"/>
        <v>0</v>
      </c>
      <c r="AR92">
        <f t="shared" si="44"/>
        <v>2.4043000000000001</v>
      </c>
    </row>
    <row r="93" spans="2:52" x14ac:dyDescent="0.3">
      <c r="B93" t="s">
        <v>2</v>
      </c>
      <c r="C93">
        <v>0.35980000000000001</v>
      </c>
      <c r="D93">
        <v>0.4466</v>
      </c>
      <c r="E93">
        <v>0.32279999999999998</v>
      </c>
      <c r="F93">
        <v>0.30809999999999998</v>
      </c>
      <c r="G93">
        <v>0.26619999999999999</v>
      </c>
      <c r="H93">
        <v>0.35949999999999999</v>
      </c>
      <c r="I93">
        <v>0.29609999999999997</v>
      </c>
      <c r="J93">
        <v>0.29920000000000002</v>
      </c>
      <c r="K93">
        <v>0.28399999999999997</v>
      </c>
      <c r="L93">
        <v>0.38940000000000002</v>
      </c>
      <c r="M93">
        <v>0.31240000000000001</v>
      </c>
      <c r="N93">
        <v>0.29339999999999999</v>
      </c>
      <c r="Q93" t="s">
        <v>2</v>
      </c>
      <c r="R93">
        <f>C93-$C$5</f>
        <v>7.7100000000000002E-2</v>
      </c>
      <c r="S93">
        <f>D93-$D$5</f>
        <v>7.779999999999998E-2</v>
      </c>
      <c r="T93">
        <f>E93-$E$5</f>
        <v>2.5499999999999967E-2</v>
      </c>
      <c r="U93">
        <f>F93-$F$5</f>
        <v>4.0899999999999992E-2</v>
      </c>
      <c r="V93">
        <f>G93-$G$5</f>
        <v>3.1200000000000006E-2</v>
      </c>
      <c r="W93">
        <f>H93-$H$5</f>
        <v>4.2999999999999983E-2</v>
      </c>
      <c r="X93">
        <f>I93-$I$5</f>
        <v>4.4799999999999951E-2</v>
      </c>
      <c r="Y93">
        <f>J93-$J$5</f>
        <v>4.4600000000000029E-2</v>
      </c>
      <c r="Z93">
        <f>K93-$K$5</f>
        <v>4.0599999999999969E-2</v>
      </c>
      <c r="AA93">
        <f>L93-$L$5</f>
        <v>2.7300000000000046E-2</v>
      </c>
      <c r="AB93">
        <f>M93-$M$5</f>
        <v>5.0800000000000012E-2</v>
      </c>
      <c r="AC93">
        <f>N93-$N$5</f>
        <v>4.2300000000000004E-2</v>
      </c>
      <c r="AF93" t="s">
        <v>2</v>
      </c>
      <c r="AG93">
        <f t="shared" ref="AG93:AG99" si="45">IF(R93-$R$92&lt;0,"0",R93-$R$92)</f>
        <v>4.8499999999999988E-2</v>
      </c>
      <c r="AH93">
        <f t="shared" si="42"/>
        <v>4.9199999999999966E-2</v>
      </c>
      <c r="AI93" t="str">
        <f t="shared" si="42"/>
        <v>0</v>
      </c>
      <c r="AJ93">
        <f t="shared" si="42"/>
        <v>1.2299999999999978E-2</v>
      </c>
      <c r="AK93" t="str">
        <f t="shared" ref="AK93:AK99" si="46">IF(V93-$V$92&lt;0,"0",V93-$V$92)</f>
        <v>0</v>
      </c>
      <c r="AL93" t="str">
        <f t="shared" si="43"/>
        <v>0</v>
      </c>
      <c r="AM93" t="str">
        <f t="shared" si="43"/>
        <v>0</v>
      </c>
      <c r="AN93" t="str">
        <f t="shared" si="43"/>
        <v>0</v>
      </c>
      <c r="AO93" t="str">
        <f t="shared" ref="AO93:AO99" si="47">IF(Z93-$Z$92&lt;0,"0",Z93-$Z$92)</f>
        <v>0</v>
      </c>
      <c r="AP93" t="str">
        <f t="shared" si="44"/>
        <v>0</v>
      </c>
      <c r="AQ93" t="str">
        <f t="shared" si="44"/>
        <v>0</v>
      </c>
      <c r="AR93" t="str">
        <f t="shared" si="44"/>
        <v>0</v>
      </c>
    </row>
    <row r="94" spans="2:52" x14ac:dyDescent="0.3">
      <c r="B94" t="s">
        <v>3</v>
      </c>
      <c r="C94">
        <v>0.7944</v>
      </c>
      <c r="D94">
        <v>0.6623</v>
      </c>
      <c r="E94">
        <v>0.33479999999999999</v>
      </c>
      <c r="F94">
        <v>0.31190000000000001</v>
      </c>
      <c r="G94">
        <v>0.3014</v>
      </c>
      <c r="H94">
        <v>0.31419999999999998</v>
      </c>
      <c r="I94">
        <v>0.309</v>
      </c>
      <c r="J94">
        <v>0.83299999999999996</v>
      </c>
      <c r="K94">
        <v>0.4556</v>
      </c>
      <c r="L94">
        <v>0.73229999999999995</v>
      </c>
      <c r="M94">
        <v>0.30030000000000001</v>
      </c>
      <c r="N94">
        <v>0.30370000000000003</v>
      </c>
      <c r="Q94" t="s">
        <v>3</v>
      </c>
      <c r="R94">
        <f>C94-$C$6</f>
        <v>0.50750000000000006</v>
      </c>
      <c r="S94">
        <f>D94-$D$6</f>
        <v>0.37230000000000002</v>
      </c>
      <c r="T94">
        <f>E94-$E$6</f>
        <v>3.6299999999999999E-2</v>
      </c>
      <c r="U94">
        <f>F94-$F$6</f>
        <v>2.8600000000000014E-2</v>
      </c>
      <c r="V94">
        <f>G94-$G$6</f>
        <v>1.4000000000000012E-2</v>
      </c>
      <c r="W94">
        <f>H94-$H$6</f>
        <v>4.9299999999999955E-2</v>
      </c>
      <c r="X94">
        <f>I94-$I$6</f>
        <v>1.639999999999997E-2</v>
      </c>
      <c r="Y94">
        <f>J94-$J$6</f>
        <v>0.57159999999999989</v>
      </c>
      <c r="Z94">
        <f>K94-$K$6</f>
        <v>0.19219999999999998</v>
      </c>
      <c r="AA94">
        <f>L94-$L$6</f>
        <v>0.47109999999999996</v>
      </c>
      <c r="AB94">
        <f>M94-$M$6</f>
        <v>2.300000000000002E-2</v>
      </c>
      <c r="AC94">
        <f>N94-$N$6</f>
        <v>1.7500000000000016E-2</v>
      </c>
      <c r="AF94" t="s">
        <v>3</v>
      </c>
      <c r="AG94">
        <f t="shared" si="45"/>
        <v>0.47890000000000005</v>
      </c>
      <c r="AH94">
        <f t="shared" si="42"/>
        <v>0.34370000000000001</v>
      </c>
      <c r="AI94">
        <f t="shared" si="42"/>
        <v>7.6999999999999846E-3</v>
      </c>
      <c r="AJ94">
        <f t="shared" si="42"/>
        <v>0</v>
      </c>
      <c r="AK94" t="str">
        <f t="shared" si="46"/>
        <v>0</v>
      </c>
      <c r="AL94" t="str">
        <f t="shared" si="43"/>
        <v>0</v>
      </c>
      <c r="AM94" t="str">
        <f t="shared" si="43"/>
        <v>0</v>
      </c>
      <c r="AN94" t="str">
        <f t="shared" si="43"/>
        <v>0</v>
      </c>
      <c r="AO94">
        <f t="shared" si="47"/>
        <v>8.1100000000000005E-2</v>
      </c>
      <c r="AP94">
        <f t="shared" si="44"/>
        <v>0.36</v>
      </c>
      <c r="AQ94" t="str">
        <f t="shared" si="44"/>
        <v>0</v>
      </c>
      <c r="AR94" t="str">
        <f t="shared" si="44"/>
        <v>0</v>
      </c>
    </row>
    <row r="95" spans="2:52" x14ac:dyDescent="0.3">
      <c r="B95" t="s">
        <v>4</v>
      </c>
      <c r="C95">
        <v>0.77859999999999996</v>
      </c>
      <c r="D95">
        <v>0.3145</v>
      </c>
      <c r="E95">
        <v>0.32179999999999997</v>
      </c>
      <c r="F95">
        <v>0.30409999999999998</v>
      </c>
      <c r="G95">
        <v>0.37880000000000003</v>
      </c>
      <c r="H95">
        <v>0.31540000000000001</v>
      </c>
      <c r="I95">
        <v>0.31669999999999998</v>
      </c>
      <c r="J95">
        <v>0.2959</v>
      </c>
      <c r="K95">
        <v>0.3674</v>
      </c>
      <c r="L95">
        <v>0.30230000000000001</v>
      </c>
      <c r="M95">
        <v>0.2994</v>
      </c>
      <c r="N95">
        <v>0.28820000000000001</v>
      </c>
      <c r="Q95" t="s">
        <v>4</v>
      </c>
      <c r="R95">
        <f>C95-$C$7</f>
        <v>0.50029999999999997</v>
      </c>
      <c r="S95">
        <f>D95-$D$7</f>
        <v>1.1299999999999977E-2</v>
      </c>
      <c r="T95">
        <f>E95-$E$7</f>
        <v>2.6599999999999957E-2</v>
      </c>
      <c r="U95">
        <f>F95-$F$7</f>
        <v>4.3899999999999995E-2</v>
      </c>
      <c r="V95">
        <f>G95-$G$7</f>
        <v>0.11250000000000004</v>
      </c>
      <c r="W95">
        <f>H95-$H$7</f>
        <v>3.3799999999999997E-2</v>
      </c>
      <c r="X95">
        <f>I95-$I$7</f>
        <v>4.1800000000000004E-2</v>
      </c>
      <c r="Y95">
        <f>J95-$J$7</f>
        <v>5.6999999999999995E-2</v>
      </c>
      <c r="Z95">
        <f>K95-$K$7</f>
        <v>0.1129</v>
      </c>
      <c r="AA95">
        <f>L95-$L$7</f>
        <v>4.6200000000000019E-2</v>
      </c>
      <c r="AB95">
        <f>M95-$M$7</f>
        <v>5.3699999999999998E-2</v>
      </c>
      <c r="AC95">
        <f>N95-$N$7</f>
        <v>4.0200000000000014E-2</v>
      </c>
      <c r="AF95" t="s">
        <v>4</v>
      </c>
      <c r="AG95">
        <f t="shared" si="45"/>
        <v>0.47169999999999995</v>
      </c>
      <c r="AH95" t="str">
        <f t="shared" si="42"/>
        <v>0</v>
      </c>
      <c r="AI95" t="str">
        <f t="shared" si="42"/>
        <v>0</v>
      </c>
      <c r="AJ95">
        <f t="shared" si="42"/>
        <v>1.529999999999998E-2</v>
      </c>
      <c r="AK95" t="str">
        <f t="shared" si="46"/>
        <v>0</v>
      </c>
      <c r="AL95" t="str">
        <f t="shared" si="43"/>
        <v>0</v>
      </c>
      <c r="AM95" t="str">
        <f t="shared" si="43"/>
        <v>0</v>
      </c>
      <c r="AN95" t="str">
        <f t="shared" si="43"/>
        <v>0</v>
      </c>
      <c r="AO95">
        <f t="shared" si="47"/>
        <v>1.8000000000000238E-3</v>
      </c>
      <c r="AP95" t="str">
        <f t="shared" si="44"/>
        <v>0</v>
      </c>
      <c r="AQ95" t="str">
        <f t="shared" si="44"/>
        <v>0</v>
      </c>
      <c r="AR95" t="str">
        <f t="shared" si="44"/>
        <v>0</v>
      </c>
    </row>
    <row r="96" spans="2:52" x14ac:dyDescent="0.3">
      <c r="B96" t="s">
        <v>5</v>
      </c>
      <c r="C96">
        <v>1.5834999999999999</v>
      </c>
      <c r="D96">
        <v>0.31790000000000002</v>
      </c>
      <c r="E96">
        <v>0.31319999999999998</v>
      </c>
      <c r="F96">
        <v>0.32029999999999997</v>
      </c>
      <c r="G96">
        <v>0.31659999999999999</v>
      </c>
      <c r="H96">
        <v>0.85270000000000001</v>
      </c>
      <c r="I96">
        <v>0.31869999999999998</v>
      </c>
      <c r="J96">
        <v>0.30499999999999999</v>
      </c>
      <c r="K96">
        <v>0.32069999999999999</v>
      </c>
      <c r="L96">
        <v>0.29830000000000001</v>
      </c>
      <c r="M96">
        <v>0.40539999999999998</v>
      </c>
      <c r="N96">
        <v>0.2828</v>
      </c>
      <c r="Q96" t="s">
        <v>5</v>
      </c>
      <c r="R96">
        <f>C96-$C$8</f>
        <v>1.2865</v>
      </c>
      <c r="S96">
        <f>D96-$D$8</f>
        <v>2.2300000000000042E-2</v>
      </c>
      <c r="T96">
        <f>E96-$E$8</f>
        <v>2.7299999999999991E-2</v>
      </c>
      <c r="U96">
        <f>F96-$F$8</f>
        <v>2.8199999999999947E-2</v>
      </c>
      <c r="V96">
        <f>G96-$G$8</f>
        <v>2.2999999999999965E-2</v>
      </c>
      <c r="W96">
        <f>H96-$H$8</f>
        <v>0.56370000000000009</v>
      </c>
      <c r="X96">
        <f>I96-$I$8</f>
        <v>4.0800000000000003E-2</v>
      </c>
      <c r="Y96">
        <f>J96-$J$8</f>
        <v>4.7999999999999987E-2</v>
      </c>
      <c r="Z96">
        <f>K96-$K$8</f>
        <v>4.8599999999999977E-2</v>
      </c>
      <c r="AA96">
        <f>L96-$L$8</f>
        <v>4.2600000000000027E-2</v>
      </c>
      <c r="AB96">
        <f>M96-$M$8</f>
        <v>0.14510000000000001</v>
      </c>
      <c r="AC96">
        <f>N96-$N$8</f>
        <v>4.3499999999999983E-2</v>
      </c>
      <c r="AF96" t="s">
        <v>5</v>
      </c>
      <c r="AG96">
        <f t="shared" si="45"/>
        <v>1.2579</v>
      </c>
      <c r="AH96" t="str">
        <f t="shared" si="42"/>
        <v>0</v>
      </c>
      <c r="AI96" t="str">
        <f t="shared" si="42"/>
        <v>0</v>
      </c>
      <c r="AJ96" t="str">
        <f t="shared" si="42"/>
        <v>0</v>
      </c>
      <c r="AK96" t="str">
        <f t="shared" si="46"/>
        <v>0</v>
      </c>
      <c r="AL96" t="str">
        <f t="shared" si="43"/>
        <v>0</v>
      </c>
      <c r="AM96" t="str">
        <f t="shared" si="43"/>
        <v>0</v>
      </c>
      <c r="AN96" t="str">
        <f t="shared" si="43"/>
        <v>0</v>
      </c>
      <c r="AO96" t="str">
        <f t="shared" si="47"/>
        <v>0</v>
      </c>
      <c r="AP96" t="str">
        <f t="shared" si="44"/>
        <v>0</v>
      </c>
      <c r="AQ96">
        <f t="shared" si="44"/>
        <v>3.400000000000003E-2</v>
      </c>
      <c r="AR96" t="str">
        <f t="shared" si="44"/>
        <v>0</v>
      </c>
    </row>
    <row r="97" spans="2:52" x14ac:dyDescent="0.3">
      <c r="B97" t="s">
        <v>6</v>
      </c>
      <c r="C97">
        <v>0.32300000000000001</v>
      </c>
      <c r="D97">
        <v>0.31859999999999999</v>
      </c>
      <c r="E97">
        <v>0.32029999999999997</v>
      </c>
      <c r="F97">
        <v>0.30270000000000002</v>
      </c>
      <c r="G97">
        <v>0.31240000000000001</v>
      </c>
      <c r="H97">
        <v>0.30180000000000001</v>
      </c>
      <c r="I97">
        <v>0.28589999999999999</v>
      </c>
      <c r="J97">
        <v>0.29759999999999998</v>
      </c>
      <c r="K97">
        <v>1.9361999999999999</v>
      </c>
      <c r="L97">
        <v>0.29170000000000001</v>
      </c>
      <c r="M97">
        <v>0.29289999999999999</v>
      </c>
      <c r="N97">
        <v>0.43630000000000002</v>
      </c>
      <c r="Q97" t="s">
        <v>6</v>
      </c>
      <c r="R97">
        <f>C97-$C$9</f>
        <v>3.6799999999999999E-2</v>
      </c>
      <c r="S97">
        <f>D97-$D$9</f>
        <v>2.3699999999999999E-2</v>
      </c>
      <c r="T97">
        <f>E97-$E$9</f>
        <v>3.8800000000000001E-2</v>
      </c>
      <c r="U97">
        <f>F97-$F$9</f>
        <v>4.5600000000000029E-2</v>
      </c>
      <c r="V97">
        <f>G97-$G$9</f>
        <v>4.4200000000000017E-2</v>
      </c>
      <c r="W97">
        <f>H97-$H$9</f>
        <v>4.5800000000000007E-2</v>
      </c>
      <c r="X97">
        <f>I97-$I$9</f>
        <v>3.1799999999999995E-2</v>
      </c>
      <c r="Y97">
        <f>J97-$J$9</f>
        <v>4.4099999999999973E-2</v>
      </c>
      <c r="Z97">
        <f>K97-$K$9</f>
        <v>1.6735</v>
      </c>
      <c r="AA97">
        <f>L97-$L$9</f>
        <v>5.3100000000000008E-2</v>
      </c>
      <c r="AB97">
        <f>M97-$M$9</f>
        <v>4.1899999999999993E-2</v>
      </c>
      <c r="AC97">
        <f>N97-$N$9</f>
        <v>0.20530000000000001</v>
      </c>
      <c r="AF97" t="s">
        <v>6</v>
      </c>
      <c r="AG97">
        <f t="shared" si="45"/>
        <v>8.1999999999999851E-3</v>
      </c>
      <c r="AH97" t="str">
        <f t="shared" si="42"/>
        <v>0</v>
      </c>
      <c r="AI97">
        <f t="shared" si="42"/>
        <v>1.0199999999999987E-2</v>
      </c>
      <c r="AJ97">
        <f t="shared" si="42"/>
        <v>1.7000000000000015E-2</v>
      </c>
      <c r="AK97" t="str">
        <f t="shared" si="46"/>
        <v>0</v>
      </c>
      <c r="AL97" t="str">
        <f t="shared" si="43"/>
        <v>0</v>
      </c>
      <c r="AM97" t="str">
        <f t="shared" si="43"/>
        <v>0</v>
      </c>
      <c r="AN97" t="str">
        <f t="shared" si="43"/>
        <v>0</v>
      </c>
      <c r="AO97">
        <f t="shared" si="47"/>
        <v>1.5624</v>
      </c>
      <c r="AP97" t="str">
        <f t="shared" si="44"/>
        <v>0</v>
      </c>
      <c r="AQ97" t="str">
        <f t="shared" si="44"/>
        <v>0</v>
      </c>
      <c r="AR97">
        <f t="shared" si="44"/>
        <v>9.4200000000000034E-2</v>
      </c>
    </row>
    <row r="98" spans="2:52" x14ac:dyDescent="0.3">
      <c r="B98" t="s">
        <v>7</v>
      </c>
      <c r="C98">
        <v>0.30780000000000002</v>
      </c>
      <c r="D98">
        <v>0.7177</v>
      </c>
      <c r="E98">
        <v>0.30409999999999998</v>
      </c>
      <c r="F98">
        <v>0.33300000000000002</v>
      </c>
      <c r="G98">
        <v>0.30919999999999997</v>
      </c>
      <c r="H98">
        <v>0.57869999999999999</v>
      </c>
      <c r="I98">
        <v>0.30299999999999999</v>
      </c>
      <c r="J98">
        <v>0.30869999999999997</v>
      </c>
      <c r="K98">
        <v>2.6190000000000002</v>
      </c>
      <c r="L98">
        <v>0.3105</v>
      </c>
      <c r="M98">
        <v>0.30109999999999998</v>
      </c>
      <c r="N98">
        <v>0.3962</v>
      </c>
      <c r="Q98" t="s">
        <v>7</v>
      </c>
      <c r="R98">
        <f>C98-$C$10</f>
        <v>2.5400000000000034E-2</v>
      </c>
      <c r="S98">
        <f>D98-$D$10</f>
        <v>0.41439999999999999</v>
      </c>
      <c r="T98">
        <f>E98-$E$10</f>
        <v>1.0499999999999954E-2</v>
      </c>
      <c r="U98">
        <f>F98-$F$10</f>
        <v>5.1000000000000045E-2</v>
      </c>
      <c r="V98">
        <f>G98-$G$10</f>
        <v>7.4999999999999512E-3</v>
      </c>
      <c r="W98">
        <f>H98-$H$10</f>
        <v>0.31890000000000002</v>
      </c>
      <c r="X98">
        <f>I98-$I$10</f>
        <v>1.6999999999999793E-3</v>
      </c>
      <c r="Y98">
        <f>J98-$J$10</f>
        <v>6.1399999999999982E-2</v>
      </c>
      <c r="Z98">
        <f>K98-$K$10</f>
        <v>2.3710000000000004</v>
      </c>
      <c r="AA98">
        <f>L98-$L$10</f>
        <v>7.2099999999999997E-2</v>
      </c>
      <c r="AB98">
        <f>M98-$M$10</f>
        <v>4.7299999999999953E-2</v>
      </c>
      <c r="AC98">
        <f>N98-$N$10</f>
        <v>0.1469</v>
      </c>
      <c r="AF98" t="s">
        <v>7</v>
      </c>
      <c r="AG98" t="str">
        <f t="shared" si="45"/>
        <v>0</v>
      </c>
      <c r="AH98">
        <f t="shared" si="42"/>
        <v>0.38579999999999998</v>
      </c>
      <c r="AI98" t="str">
        <f t="shared" si="42"/>
        <v>0</v>
      </c>
      <c r="AJ98">
        <f t="shared" si="42"/>
        <v>2.2400000000000031E-2</v>
      </c>
      <c r="AK98" t="str">
        <f t="shared" si="46"/>
        <v>0</v>
      </c>
      <c r="AL98" t="str">
        <f t="shared" si="43"/>
        <v>0</v>
      </c>
      <c r="AM98" t="str">
        <f t="shared" si="43"/>
        <v>0</v>
      </c>
      <c r="AN98" t="str">
        <f t="shared" si="43"/>
        <v>0</v>
      </c>
      <c r="AO98">
        <f t="shared" si="47"/>
        <v>2.2599000000000005</v>
      </c>
      <c r="AP98" t="str">
        <f t="shared" si="44"/>
        <v>0</v>
      </c>
      <c r="AQ98" t="str">
        <f t="shared" si="44"/>
        <v>0</v>
      </c>
      <c r="AR98">
        <f t="shared" si="44"/>
        <v>3.5800000000000026E-2</v>
      </c>
    </row>
    <row r="99" spans="2:52" x14ac:dyDescent="0.3">
      <c r="B99" t="s">
        <v>8</v>
      </c>
      <c r="C99">
        <v>2.3102</v>
      </c>
      <c r="D99">
        <v>0.29859999999999998</v>
      </c>
      <c r="E99">
        <v>0.28660000000000002</v>
      </c>
      <c r="F99">
        <v>0.30080000000000001</v>
      </c>
      <c r="G99">
        <v>0.29599999999999999</v>
      </c>
      <c r="H99">
        <v>0.30449999999999999</v>
      </c>
      <c r="I99">
        <v>0.35580000000000001</v>
      </c>
      <c r="J99">
        <v>0.2828</v>
      </c>
      <c r="K99">
        <v>2.0594999999999999</v>
      </c>
      <c r="L99">
        <v>0.3</v>
      </c>
      <c r="M99">
        <v>2.0707</v>
      </c>
      <c r="N99">
        <v>0.29649999999999999</v>
      </c>
      <c r="Q99" t="s">
        <v>8</v>
      </c>
      <c r="R99">
        <f>C99-$C$11</f>
        <v>2.0314000000000001</v>
      </c>
      <c r="S99">
        <f>D99-$D$11</f>
        <v>1.2299999999999978E-2</v>
      </c>
      <c r="T99">
        <f>E99-$E$11</f>
        <v>1.6400000000000026E-2</v>
      </c>
      <c r="U99">
        <f>F99-$F$11</f>
        <v>7.0000000000000062E-3</v>
      </c>
      <c r="V99">
        <f>G99-$G$11</f>
        <v>1.4399999999999968E-2</v>
      </c>
      <c r="W99">
        <f>H99-$H$11</f>
        <v>3.6899999999999988E-2</v>
      </c>
      <c r="X99">
        <f>I99-$I$11</f>
        <v>8.0100000000000005E-2</v>
      </c>
      <c r="Y99">
        <f>J99-$J$11</f>
        <v>3.6699999999999983E-2</v>
      </c>
      <c r="Z99">
        <f>K99-$K$11</f>
        <v>1.8030999999999999</v>
      </c>
      <c r="AA99">
        <f>L99-$L$11</f>
        <v>3.6799999999999999E-2</v>
      </c>
      <c r="AB99">
        <f>M99-$M$11</f>
        <v>1.8183</v>
      </c>
      <c r="AC99">
        <f>N99-$N$11</f>
        <v>5.7899999999999979E-2</v>
      </c>
      <c r="AF99" t="s">
        <v>8</v>
      </c>
      <c r="AG99">
        <f t="shared" si="45"/>
        <v>2.0028000000000001</v>
      </c>
      <c r="AH99" t="str">
        <f t="shared" si="42"/>
        <v>0</v>
      </c>
      <c r="AI99" t="str">
        <f t="shared" si="42"/>
        <v>0</v>
      </c>
      <c r="AJ99" t="str">
        <f t="shared" si="42"/>
        <v>0</v>
      </c>
      <c r="AK99" t="str">
        <f t="shared" si="46"/>
        <v>0</v>
      </c>
      <c r="AL99" t="str">
        <f t="shared" si="43"/>
        <v>0</v>
      </c>
      <c r="AM99" t="str">
        <f t="shared" si="43"/>
        <v>0</v>
      </c>
      <c r="AN99" t="str">
        <f t="shared" si="43"/>
        <v>0</v>
      </c>
      <c r="AO99">
        <f t="shared" si="47"/>
        <v>1.6919999999999999</v>
      </c>
      <c r="AP99" t="str">
        <f t="shared" si="44"/>
        <v>0</v>
      </c>
      <c r="AQ99">
        <f t="shared" si="44"/>
        <v>1.7072000000000001</v>
      </c>
      <c r="AR99" t="str">
        <f t="shared" si="44"/>
        <v>0</v>
      </c>
    </row>
    <row r="100" spans="2:52" ht="15" thickBot="1" x14ac:dyDescent="0.35">
      <c r="AV100" s="71"/>
      <c r="AW100" s="71"/>
      <c r="AX100" s="71"/>
      <c r="AY100" s="71"/>
      <c r="AZ100" s="71"/>
    </row>
    <row r="101" spans="2:52" x14ac:dyDescent="0.3">
      <c r="B101">
        <v>216</v>
      </c>
      <c r="Q101">
        <v>216</v>
      </c>
      <c r="AF101" s="68">
        <v>216</v>
      </c>
      <c r="AV101" s="71" t="s">
        <v>10</v>
      </c>
      <c r="AW101" s="71" t="s">
        <v>11</v>
      </c>
      <c r="AX101" s="71" t="s">
        <v>12</v>
      </c>
      <c r="AY101" s="75" t="s">
        <v>13</v>
      </c>
      <c r="AZ101" s="76" t="s">
        <v>14</v>
      </c>
    </row>
    <row r="102" spans="2:52" ht="15" thickBot="1" x14ac:dyDescent="0.35">
      <c r="B102" t="s">
        <v>0</v>
      </c>
      <c r="C102" s="1">
        <v>1</v>
      </c>
      <c r="D102" s="1">
        <v>2</v>
      </c>
      <c r="E102" s="1">
        <v>3</v>
      </c>
      <c r="F102" s="1">
        <v>4</v>
      </c>
      <c r="G102" s="1">
        <v>5</v>
      </c>
      <c r="H102" s="1">
        <v>6</v>
      </c>
      <c r="I102" s="1">
        <v>7</v>
      </c>
      <c r="J102" s="1">
        <v>8</v>
      </c>
      <c r="K102" s="1">
        <v>9</v>
      </c>
      <c r="L102" s="1">
        <v>10</v>
      </c>
      <c r="M102" s="1">
        <v>11</v>
      </c>
      <c r="N102" s="1">
        <v>12</v>
      </c>
      <c r="Q102" t="s">
        <v>0</v>
      </c>
      <c r="R102">
        <v>1</v>
      </c>
      <c r="S102">
        <v>2</v>
      </c>
      <c r="T102">
        <v>3</v>
      </c>
      <c r="U102">
        <v>4</v>
      </c>
      <c r="V102">
        <v>5</v>
      </c>
      <c r="W102">
        <v>6</v>
      </c>
      <c r="X102">
        <v>7</v>
      </c>
      <c r="Y102">
        <v>8</v>
      </c>
      <c r="Z102">
        <v>9</v>
      </c>
      <c r="AA102">
        <v>10</v>
      </c>
      <c r="AB102">
        <v>11</v>
      </c>
      <c r="AC102">
        <v>12</v>
      </c>
      <c r="AF102" t="s">
        <v>0</v>
      </c>
      <c r="AG102">
        <v>1</v>
      </c>
      <c r="AH102">
        <v>2</v>
      </c>
      <c r="AI102">
        <v>3</v>
      </c>
      <c r="AJ102">
        <v>4</v>
      </c>
      <c r="AK102">
        <v>5</v>
      </c>
      <c r="AL102">
        <v>6</v>
      </c>
      <c r="AM102">
        <v>7</v>
      </c>
      <c r="AN102">
        <v>8</v>
      </c>
      <c r="AO102">
        <v>9</v>
      </c>
      <c r="AP102">
        <v>10</v>
      </c>
      <c r="AQ102">
        <v>11</v>
      </c>
      <c r="AR102">
        <v>12</v>
      </c>
      <c r="AV102" s="71">
        <f>SUM(AG103:AJ110)/31</f>
        <v>0.25918709677419355</v>
      </c>
      <c r="AW102" s="71">
        <f>SUM(AK103:AN110)/31</f>
        <v>5.8803225806451608E-2</v>
      </c>
      <c r="AX102" s="71">
        <f>SUM(AO103:AR110)/31</f>
        <v>0.38129354838709684</v>
      </c>
      <c r="AY102" s="77">
        <f>AVERAGE(AV102:AX102)</f>
        <v>0.23309462365591402</v>
      </c>
      <c r="AZ102" s="78">
        <f>STDEV(AV102:AX102)</f>
        <v>0.16282080611707234</v>
      </c>
    </row>
    <row r="103" spans="2:52" x14ac:dyDescent="0.3">
      <c r="B103" t="s">
        <v>1</v>
      </c>
      <c r="C103" s="2">
        <v>0.39419999999999999</v>
      </c>
      <c r="D103" s="2">
        <v>0.4269</v>
      </c>
      <c r="E103" s="2">
        <v>0.31030000000000002</v>
      </c>
      <c r="F103" s="2">
        <v>0.31019999999999998</v>
      </c>
      <c r="G103" s="2">
        <v>0.90990000000000004</v>
      </c>
      <c r="H103" s="2">
        <v>2.7336999999999998</v>
      </c>
      <c r="I103" s="2">
        <v>0.29649999999999999</v>
      </c>
      <c r="J103" s="2">
        <v>0.28589999999999999</v>
      </c>
      <c r="K103" s="2">
        <v>0.29380000000000001</v>
      </c>
      <c r="L103" s="2">
        <v>0.2954</v>
      </c>
      <c r="M103" s="2">
        <v>0.29780000000000001</v>
      </c>
      <c r="N103" s="2">
        <v>2.7574000000000001</v>
      </c>
      <c r="Q103" t="s">
        <v>1</v>
      </c>
      <c r="R103">
        <f>C103-$C$4</f>
        <v>0.1119</v>
      </c>
      <c r="S103">
        <f>D103-$D$4</f>
        <v>0.1472</v>
      </c>
      <c r="T103">
        <f>E103-$E$4</f>
        <v>3.9200000000000013E-2</v>
      </c>
      <c r="U103">
        <f>F103-$F$4</f>
        <v>4.0300000000000002E-2</v>
      </c>
      <c r="V103">
        <f>G103-$G$4</f>
        <v>0.65600000000000003</v>
      </c>
      <c r="W103">
        <f>H103-$H$4</f>
        <v>2.4788999999999999</v>
      </c>
      <c r="X103">
        <f>I103-$I$4</f>
        <v>4.0800000000000003E-2</v>
      </c>
      <c r="Y103">
        <f>J103-$J$4</f>
        <v>3.1099999999999961E-2</v>
      </c>
      <c r="Z103">
        <f>K103-$K$4</f>
        <v>5.8400000000000007E-2</v>
      </c>
      <c r="AA103">
        <f>L103-$L$4</f>
        <v>4.2499999999999982E-2</v>
      </c>
      <c r="AB103">
        <f>M103-$M$4</f>
        <v>4.6700000000000019E-2</v>
      </c>
      <c r="AC103">
        <f>N103-$N$4</f>
        <v>2.5077000000000003</v>
      </c>
      <c r="AF103" t="s">
        <v>1</v>
      </c>
      <c r="AG103">
        <f>IF(R103-$R$103&lt;0,"0",R103-$R$103)</f>
        <v>0</v>
      </c>
      <c r="AH103">
        <f t="shared" ref="AH103:AJ103" si="48">IF(S103-$R$103&lt;0,"0",S103-$R$103)</f>
        <v>3.5299999999999998E-2</v>
      </c>
      <c r="AI103" t="str">
        <f t="shared" si="48"/>
        <v>0</v>
      </c>
      <c r="AJ103" t="str">
        <f t="shared" si="48"/>
        <v>0</v>
      </c>
      <c r="AK103">
        <f>IF(V103-$V$103&lt;0,"0",V103-$V$103)</f>
        <v>0</v>
      </c>
      <c r="AL103">
        <f t="shared" ref="AL103:AN103" si="49">IF(W103-$V$103&lt;0,"0",W103-$V$103)</f>
        <v>1.8228999999999997</v>
      </c>
      <c r="AM103" t="str">
        <f t="shared" si="49"/>
        <v>0</v>
      </c>
      <c r="AN103" t="str">
        <f t="shared" si="49"/>
        <v>0</v>
      </c>
      <c r="AO103">
        <f>IF(Z103-$Z$103&lt;0,"0",Z103-$Z$103)</f>
        <v>0</v>
      </c>
      <c r="AP103" t="str">
        <f t="shared" ref="AP103:AR103" si="50">IF(AA103-$Z$103&lt;0,"0",AA103-$Z$103)</f>
        <v>0</v>
      </c>
      <c r="AQ103" t="str">
        <f t="shared" si="50"/>
        <v>0</v>
      </c>
      <c r="AR103">
        <f t="shared" si="50"/>
        <v>2.4493</v>
      </c>
    </row>
    <row r="104" spans="2:52" x14ac:dyDescent="0.3">
      <c r="B104" t="s">
        <v>2</v>
      </c>
      <c r="C104" s="2">
        <v>1.3340000000000001</v>
      </c>
      <c r="D104" s="2">
        <v>0.83250000000000002</v>
      </c>
      <c r="E104" s="2">
        <v>0.31790000000000002</v>
      </c>
      <c r="F104" s="2">
        <v>1.1281000000000001</v>
      </c>
      <c r="G104" s="2">
        <v>0.26100000000000001</v>
      </c>
      <c r="H104" s="2">
        <v>0.35799999999999998</v>
      </c>
      <c r="I104" s="2">
        <v>0.2969</v>
      </c>
      <c r="J104" s="2">
        <v>0.2969</v>
      </c>
      <c r="K104" s="2">
        <v>0.28310000000000002</v>
      </c>
      <c r="L104" s="2">
        <v>0.38869999999999999</v>
      </c>
      <c r="M104" s="2">
        <v>0.31409999999999999</v>
      </c>
      <c r="N104" s="2">
        <v>0.2913</v>
      </c>
      <c r="Q104" t="s">
        <v>2</v>
      </c>
      <c r="R104">
        <f>C104-$C$5</f>
        <v>1.0513000000000001</v>
      </c>
      <c r="S104">
        <f>D104-$D$5</f>
        <v>0.4637</v>
      </c>
      <c r="T104">
        <f>E104-$E$5</f>
        <v>2.0600000000000007E-2</v>
      </c>
      <c r="U104">
        <f>F104-$F$5</f>
        <v>0.86090000000000011</v>
      </c>
      <c r="V104">
        <f>G104-$G$5</f>
        <v>2.6000000000000023E-2</v>
      </c>
      <c r="W104">
        <f>H104-$H$5</f>
        <v>4.1499999999999981E-2</v>
      </c>
      <c r="X104">
        <f>I104-$I$5</f>
        <v>4.5599999999999974E-2</v>
      </c>
      <c r="Y104">
        <f>J104-$J$5</f>
        <v>4.2300000000000004E-2</v>
      </c>
      <c r="Z104">
        <f>K104-$K$5</f>
        <v>3.9700000000000013E-2</v>
      </c>
      <c r="AA104">
        <f>L104-$L$5</f>
        <v>2.6600000000000013E-2</v>
      </c>
      <c r="AB104">
        <f>M104-$M$5</f>
        <v>5.2499999999999991E-2</v>
      </c>
      <c r="AC104">
        <f>N104-$N$5</f>
        <v>4.0200000000000014E-2</v>
      </c>
      <c r="AF104" t="s">
        <v>2</v>
      </c>
      <c r="AG104">
        <f t="shared" ref="AG104:AG110" si="51">IF(R104-$R$103&lt;0,"0",R104-$R$103)</f>
        <v>0.93940000000000012</v>
      </c>
      <c r="AH104">
        <f t="shared" ref="AH104:AH110" si="52">IF(S104-$R$103&lt;0,"0",S104-$R$103)</f>
        <v>0.3518</v>
      </c>
      <c r="AI104" t="str">
        <f t="shared" ref="AI104:AI110" si="53">IF(T104-$R$103&lt;0,"0",T104-$R$103)</f>
        <v>0</v>
      </c>
      <c r="AJ104">
        <f t="shared" ref="AJ104:AJ110" si="54">IF(U104-$R$103&lt;0,"0",U104-$R$103)</f>
        <v>0.74900000000000011</v>
      </c>
      <c r="AK104" t="str">
        <f t="shared" ref="AK104:AK110" si="55">IF(V104-$V$103&lt;0,"0",V104-$V$103)</f>
        <v>0</v>
      </c>
      <c r="AL104" t="str">
        <f t="shared" ref="AL104:AL110" si="56">IF(W104-$V$103&lt;0,"0",W104-$V$103)</f>
        <v>0</v>
      </c>
      <c r="AM104" t="str">
        <f t="shared" ref="AM104:AM110" si="57">IF(X104-$V$103&lt;0,"0",X104-$V$103)</f>
        <v>0</v>
      </c>
      <c r="AN104" t="str">
        <f t="shared" ref="AN104:AN110" si="58">IF(Y104-$V$103&lt;0,"0",Y104-$V$103)</f>
        <v>0</v>
      </c>
      <c r="AO104" t="str">
        <f t="shared" ref="AO104:AO110" si="59">IF(Z104-$Z$103&lt;0,"0",Z104-$Z$103)</f>
        <v>0</v>
      </c>
      <c r="AP104" t="str">
        <f t="shared" ref="AP104:AP110" si="60">IF(AA104-$Z$103&lt;0,"0",AA104-$Z$103)</f>
        <v>0</v>
      </c>
      <c r="AQ104" t="str">
        <f t="shared" ref="AQ104:AQ110" si="61">IF(AB104-$Z$103&lt;0,"0",AB104-$Z$103)</f>
        <v>0</v>
      </c>
      <c r="AR104" t="str">
        <f t="shared" ref="AR104:AR110" si="62">IF(AC104-$Z$103&lt;0,"0",AC104-$Z$103)</f>
        <v>0</v>
      </c>
    </row>
    <row r="105" spans="2:52" x14ac:dyDescent="0.3">
      <c r="B105" t="s">
        <v>3</v>
      </c>
      <c r="C105" s="2">
        <v>1.2210000000000001</v>
      </c>
      <c r="D105" s="2">
        <v>0.62270000000000003</v>
      </c>
      <c r="E105" s="2">
        <v>0.33700000000000002</v>
      </c>
      <c r="F105" s="2">
        <v>0.31669999999999998</v>
      </c>
      <c r="G105" s="2">
        <v>0.79420000000000002</v>
      </c>
      <c r="H105" s="2">
        <v>0.31259999999999999</v>
      </c>
      <c r="I105" s="2">
        <v>0.31140000000000001</v>
      </c>
      <c r="J105" s="2">
        <v>0.81679999999999997</v>
      </c>
      <c r="K105" s="2">
        <v>1.0244</v>
      </c>
      <c r="L105" s="2">
        <v>0.73150000000000004</v>
      </c>
      <c r="M105" s="2">
        <v>0.3019</v>
      </c>
      <c r="N105" s="2">
        <v>0.30509999999999998</v>
      </c>
      <c r="Q105" t="s">
        <v>3</v>
      </c>
      <c r="R105">
        <f>C105-$C$6</f>
        <v>0.93410000000000015</v>
      </c>
      <c r="S105">
        <f>D105-$D$6</f>
        <v>0.33270000000000005</v>
      </c>
      <c r="T105">
        <f>E105-$E$6</f>
        <v>3.8500000000000034E-2</v>
      </c>
      <c r="U105">
        <f>F105-$F$6</f>
        <v>3.3399999999999985E-2</v>
      </c>
      <c r="V105">
        <f>G105-$G$6</f>
        <v>0.50680000000000003</v>
      </c>
      <c r="W105">
        <f>H105-$H$6</f>
        <v>4.7699999999999965E-2</v>
      </c>
      <c r="X105">
        <f>I105-$I$6</f>
        <v>1.8799999999999983E-2</v>
      </c>
      <c r="Y105">
        <f>J105-$J$6</f>
        <v>0.55539999999999989</v>
      </c>
      <c r="Z105">
        <f>K105-$K$6</f>
        <v>0.7609999999999999</v>
      </c>
      <c r="AA105">
        <f>L105-$L$6</f>
        <v>0.47030000000000005</v>
      </c>
      <c r="AB105">
        <f>M105-$M$6</f>
        <v>2.4600000000000011E-2</v>
      </c>
      <c r="AC105">
        <f>N105-$N$6</f>
        <v>1.8899999999999972E-2</v>
      </c>
      <c r="AF105" t="s">
        <v>3</v>
      </c>
      <c r="AG105">
        <f t="shared" si="51"/>
        <v>0.82220000000000015</v>
      </c>
      <c r="AH105">
        <f t="shared" si="52"/>
        <v>0.22080000000000005</v>
      </c>
      <c r="AI105" t="str">
        <f t="shared" si="53"/>
        <v>0</v>
      </c>
      <c r="AJ105" t="str">
        <f t="shared" si="54"/>
        <v>0</v>
      </c>
      <c r="AK105" t="str">
        <f t="shared" si="55"/>
        <v>0</v>
      </c>
      <c r="AL105" t="str">
        <f t="shared" si="56"/>
        <v>0</v>
      </c>
      <c r="AM105" t="str">
        <f t="shared" si="57"/>
        <v>0</v>
      </c>
      <c r="AN105" t="str">
        <f t="shared" si="58"/>
        <v>0</v>
      </c>
      <c r="AO105">
        <f t="shared" si="59"/>
        <v>0.70259999999999989</v>
      </c>
      <c r="AP105">
        <f t="shared" si="60"/>
        <v>0.41190000000000004</v>
      </c>
      <c r="AQ105" t="str">
        <f t="shared" si="61"/>
        <v>0</v>
      </c>
      <c r="AR105" t="str">
        <f t="shared" si="62"/>
        <v>0</v>
      </c>
    </row>
    <row r="106" spans="2:52" x14ac:dyDescent="0.3">
      <c r="B106" t="s">
        <v>4</v>
      </c>
      <c r="C106" s="2">
        <v>0.97870000000000001</v>
      </c>
      <c r="D106" s="2">
        <v>0.32319999999999999</v>
      </c>
      <c r="E106" s="2">
        <v>0.3165</v>
      </c>
      <c r="F106" s="2">
        <v>0.37009999999999998</v>
      </c>
      <c r="G106" s="2">
        <v>0.36940000000000001</v>
      </c>
      <c r="H106" s="2">
        <v>0.31309999999999999</v>
      </c>
      <c r="I106" s="2">
        <v>0.31569999999999998</v>
      </c>
      <c r="J106" s="2">
        <v>0.29459999999999997</v>
      </c>
      <c r="K106" s="2">
        <v>0.75349999999999995</v>
      </c>
      <c r="L106" s="2">
        <v>0.29849999999999999</v>
      </c>
      <c r="M106" s="2">
        <v>0.30320000000000003</v>
      </c>
      <c r="N106" s="2">
        <v>0.28960000000000002</v>
      </c>
      <c r="Q106" t="s">
        <v>4</v>
      </c>
      <c r="R106">
        <f>C106-$C$7</f>
        <v>0.70040000000000002</v>
      </c>
      <c r="S106">
        <f>D106-$D$7</f>
        <v>1.9999999999999962E-2</v>
      </c>
      <c r="T106">
        <f>E106-$E$7</f>
        <v>2.1299999999999986E-2</v>
      </c>
      <c r="U106">
        <f>F106-$F$7</f>
        <v>0.1099</v>
      </c>
      <c r="V106">
        <f>G106-$G$7</f>
        <v>0.10310000000000002</v>
      </c>
      <c r="W106">
        <f>H106-$H$7</f>
        <v>3.1499999999999972E-2</v>
      </c>
      <c r="X106">
        <f>I106-$I$7</f>
        <v>4.0800000000000003E-2</v>
      </c>
      <c r="Y106">
        <f>J106-$J$7</f>
        <v>5.5699999999999972E-2</v>
      </c>
      <c r="Z106">
        <f>K106-$K$7</f>
        <v>0.49899999999999994</v>
      </c>
      <c r="AA106">
        <f>L106-$L$7</f>
        <v>4.2399999999999993E-2</v>
      </c>
      <c r="AB106">
        <f>M106-$M$7</f>
        <v>5.7500000000000023E-2</v>
      </c>
      <c r="AC106">
        <f>N106-$N$7</f>
        <v>4.1600000000000026E-2</v>
      </c>
      <c r="AF106" t="s">
        <v>4</v>
      </c>
      <c r="AG106">
        <f t="shared" si="51"/>
        <v>0.58850000000000002</v>
      </c>
      <c r="AH106" t="str">
        <f t="shared" si="52"/>
        <v>0</v>
      </c>
      <c r="AI106" t="str">
        <f t="shared" si="53"/>
        <v>0</v>
      </c>
      <c r="AJ106" t="str">
        <f t="shared" si="54"/>
        <v>0</v>
      </c>
      <c r="AK106" t="str">
        <f t="shared" si="55"/>
        <v>0</v>
      </c>
      <c r="AL106" t="str">
        <f t="shared" si="56"/>
        <v>0</v>
      </c>
      <c r="AM106" t="str">
        <f t="shared" si="57"/>
        <v>0</v>
      </c>
      <c r="AN106" t="str">
        <f t="shared" si="58"/>
        <v>0</v>
      </c>
      <c r="AO106">
        <f t="shared" si="59"/>
        <v>0.44059999999999994</v>
      </c>
      <c r="AP106" t="str">
        <f t="shared" si="60"/>
        <v>0</v>
      </c>
      <c r="AQ106" t="str">
        <f t="shared" si="61"/>
        <v>0</v>
      </c>
      <c r="AR106" t="str">
        <f t="shared" si="62"/>
        <v>0</v>
      </c>
    </row>
    <row r="107" spans="2:52" x14ac:dyDescent="0.3">
      <c r="B107" t="s">
        <v>5</v>
      </c>
      <c r="C107" s="2">
        <v>1.8468</v>
      </c>
      <c r="D107" s="2">
        <v>0.31169999999999998</v>
      </c>
      <c r="E107" s="2">
        <v>0.3095</v>
      </c>
      <c r="F107" s="2">
        <v>0.31769999999999998</v>
      </c>
      <c r="G107" s="2">
        <v>0.31869999999999998</v>
      </c>
      <c r="H107" s="2">
        <v>0.78100000000000003</v>
      </c>
      <c r="I107" s="2">
        <v>0.31619999999999998</v>
      </c>
      <c r="J107" s="2">
        <v>0.30480000000000002</v>
      </c>
      <c r="K107" s="2">
        <v>0.32200000000000001</v>
      </c>
      <c r="L107" s="2">
        <v>0.30399999999999999</v>
      </c>
      <c r="M107" s="2">
        <v>0.36420000000000002</v>
      </c>
      <c r="N107" s="2">
        <v>0.2843</v>
      </c>
      <c r="Q107" t="s">
        <v>5</v>
      </c>
      <c r="R107">
        <f>C107-$C$8</f>
        <v>1.5498000000000001</v>
      </c>
      <c r="S107">
        <f>D107-$D$8</f>
        <v>1.6100000000000003E-2</v>
      </c>
      <c r="T107">
        <f>E107-$E$8</f>
        <v>2.360000000000001E-2</v>
      </c>
      <c r="U107">
        <f>F107-$F$8</f>
        <v>2.5599999999999956E-2</v>
      </c>
      <c r="V107">
        <f>G107-$G$8</f>
        <v>2.5099999999999956E-2</v>
      </c>
      <c r="W107">
        <f>H107-$H$8</f>
        <v>0.49200000000000005</v>
      </c>
      <c r="X107">
        <f>I107-$I$8</f>
        <v>3.8300000000000001E-2</v>
      </c>
      <c r="Y107">
        <f>J107-$J$8</f>
        <v>4.7800000000000009E-2</v>
      </c>
      <c r="Z107">
        <f>K107-$K$8</f>
        <v>4.99E-2</v>
      </c>
      <c r="AA107">
        <f>L107-$L$8</f>
        <v>4.830000000000001E-2</v>
      </c>
      <c r="AB107">
        <f>M107-$M$8</f>
        <v>0.10390000000000005</v>
      </c>
      <c r="AC107">
        <f>N107-$N$8</f>
        <v>4.4999999999999984E-2</v>
      </c>
      <c r="AF107" t="s">
        <v>5</v>
      </c>
      <c r="AG107">
        <f t="shared" si="51"/>
        <v>1.4379</v>
      </c>
      <c r="AH107" t="str">
        <f t="shared" si="52"/>
        <v>0</v>
      </c>
      <c r="AI107" t="str">
        <f t="shared" si="53"/>
        <v>0</v>
      </c>
      <c r="AJ107" t="str">
        <f t="shared" si="54"/>
        <v>0</v>
      </c>
      <c r="AK107" t="str">
        <f t="shared" si="55"/>
        <v>0</v>
      </c>
      <c r="AL107" t="str">
        <f t="shared" si="56"/>
        <v>0</v>
      </c>
      <c r="AM107" t="str">
        <f t="shared" si="57"/>
        <v>0</v>
      </c>
      <c r="AN107" t="str">
        <f t="shared" si="58"/>
        <v>0</v>
      </c>
      <c r="AO107" t="str">
        <f t="shared" si="59"/>
        <v>0</v>
      </c>
      <c r="AP107" t="str">
        <f t="shared" si="60"/>
        <v>0</v>
      </c>
      <c r="AQ107">
        <f t="shared" si="61"/>
        <v>4.550000000000004E-2</v>
      </c>
      <c r="AR107" t="str">
        <f t="shared" si="62"/>
        <v>0</v>
      </c>
    </row>
    <row r="108" spans="2:52" x14ac:dyDescent="0.3">
      <c r="B108" t="s">
        <v>6</v>
      </c>
      <c r="C108" s="2">
        <v>1.0314000000000001</v>
      </c>
      <c r="D108" s="2">
        <v>0.31290000000000001</v>
      </c>
      <c r="E108" s="2">
        <v>0.31480000000000002</v>
      </c>
      <c r="F108" s="2">
        <v>0.29820000000000002</v>
      </c>
      <c r="G108" s="2">
        <v>0.30959999999999999</v>
      </c>
      <c r="H108" s="2">
        <v>0.29509999999999997</v>
      </c>
      <c r="I108" s="2">
        <v>0.28199999999999997</v>
      </c>
      <c r="J108" s="2">
        <v>0.29580000000000001</v>
      </c>
      <c r="K108" s="2">
        <v>1.8906000000000001</v>
      </c>
      <c r="L108" s="2">
        <v>0.29770000000000002</v>
      </c>
      <c r="M108" s="2">
        <v>0.29110000000000003</v>
      </c>
      <c r="N108" s="2">
        <v>0.62239999999999995</v>
      </c>
      <c r="Q108" t="s">
        <v>6</v>
      </c>
      <c r="R108">
        <f>C108-$C$9</f>
        <v>0.74520000000000008</v>
      </c>
      <c r="S108">
        <f>D108-$D$9</f>
        <v>1.8000000000000016E-2</v>
      </c>
      <c r="T108">
        <f>E108-$E$9</f>
        <v>3.3300000000000052E-2</v>
      </c>
      <c r="U108">
        <f>F108-$F$9</f>
        <v>4.1100000000000025E-2</v>
      </c>
      <c r="V108">
        <f>G108-$G$9</f>
        <v>4.1399999999999992E-2</v>
      </c>
      <c r="W108">
        <f>H108-$H$9</f>
        <v>3.9099999999999968E-2</v>
      </c>
      <c r="X108">
        <f>I108-$I$9</f>
        <v>2.789999999999998E-2</v>
      </c>
      <c r="Y108">
        <f>J108-$J$9</f>
        <v>4.2300000000000004E-2</v>
      </c>
      <c r="Z108">
        <f>K108-$K$9</f>
        <v>1.6279000000000001</v>
      </c>
      <c r="AA108">
        <f>L108-$L$9</f>
        <v>5.9100000000000014E-2</v>
      </c>
      <c r="AB108">
        <f>M108-$M$9</f>
        <v>4.0100000000000025E-2</v>
      </c>
      <c r="AC108">
        <f>N108-$N$9</f>
        <v>0.39139999999999997</v>
      </c>
      <c r="AF108" t="s">
        <v>6</v>
      </c>
      <c r="AG108">
        <f t="shared" si="51"/>
        <v>0.63330000000000009</v>
      </c>
      <c r="AH108" t="str">
        <f t="shared" si="52"/>
        <v>0</v>
      </c>
      <c r="AI108" t="str">
        <f t="shared" si="53"/>
        <v>0</v>
      </c>
      <c r="AJ108" t="str">
        <f t="shared" si="54"/>
        <v>0</v>
      </c>
      <c r="AK108" t="str">
        <f t="shared" si="55"/>
        <v>0</v>
      </c>
      <c r="AL108" t="str">
        <f t="shared" si="56"/>
        <v>0</v>
      </c>
      <c r="AM108" t="str">
        <f t="shared" si="57"/>
        <v>0</v>
      </c>
      <c r="AN108" t="str">
        <f t="shared" si="58"/>
        <v>0</v>
      </c>
      <c r="AO108">
        <f t="shared" si="59"/>
        <v>1.5695000000000001</v>
      </c>
      <c r="AP108">
        <f t="shared" si="60"/>
        <v>7.0000000000000617E-4</v>
      </c>
      <c r="AQ108" t="str">
        <f t="shared" si="61"/>
        <v>0</v>
      </c>
      <c r="AR108">
        <f t="shared" si="62"/>
        <v>0.33299999999999996</v>
      </c>
    </row>
    <row r="109" spans="2:52" x14ac:dyDescent="0.3">
      <c r="B109" t="s">
        <v>7</v>
      </c>
      <c r="C109" s="2">
        <v>0.30330000000000001</v>
      </c>
      <c r="D109" s="2">
        <v>0.69189999999999996</v>
      </c>
      <c r="E109" s="2">
        <v>0.30180000000000001</v>
      </c>
      <c r="F109" s="2">
        <v>0.33229999999999998</v>
      </c>
      <c r="G109" s="2">
        <v>0.30869999999999997</v>
      </c>
      <c r="H109" s="2">
        <v>0.52339999999999998</v>
      </c>
      <c r="I109" s="2">
        <v>0.29449999999999998</v>
      </c>
      <c r="J109" s="2">
        <v>0.30869999999999997</v>
      </c>
      <c r="K109" s="2">
        <v>2.6436000000000002</v>
      </c>
      <c r="L109" s="2">
        <v>0.31080000000000002</v>
      </c>
      <c r="M109" s="2">
        <v>0.30049999999999999</v>
      </c>
      <c r="N109" s="2">
        <v>0.3725</v>
      </c>
      <c r="Q109" t="s">
        <v>7</v>
      </c>
      <c r="R109">
        <f>C109-$C$10</f>
        <v>2.090000000000003E-2</v>
      </c>
      <c r="S109">
        <f>D109-$D$10</f>
        <v>0.38859999999999995</v>
      </c>
      <c r="T109">
        <f>E109-$E$10</f>
        <v>8.1999999999999851E-3</v>
      </c>
      <c r="U109">
        <f>F109-$F$10</f>
        <v>5.0300000000000011E-2</v>
      </c>
      <c r="V109">
        <f>G109-$G$10</f>
        <v>6.9999999999999507E-3</v>
      </c>
      <c r="W109">
        <f>H109-$H$10</f>
        <v>0.2636</v>
      </c>
      <c r="X109">
        <f>I109-$I$10</f>
        <v>-6.8000000000000282E-3</v>
      </c>
      <c r="Y109">
        <f>J109-$J$10</f>
        <v>6.1399999999999982E-2</v>
      </c>
      <c r="Z109">
        <f>K109-$K$10</f>
        <v>2.3956</v>
      </c>
      <c r="AA109">
        <f>L109-$L$10</f>
        <v>7.240000000000002E-2</v>
      </c>
      <c r="AB109">
        <f>M109-$M$10</f>
        <v>4.6699999999999964E-2</v>
      </c>
      <c r="AC109">
        <f>N109-$N$10</f>
        <v>0.1232</v>
      </c>
      <c r="AF109" t="s">
        <v>7</v>
      </c>
      <c r="AG109" t="str">
        <f t="shared" si="51"/>
        <v>0</v>
      </c>
      <c r="AH109">
        <f t="shared" si="52"/>
        <v>0.27669999999999995</v>
      </c>
      <c r="AI109" t="str">
        <f t="shared" si="53"/>
        <v>0</v>
      </c>
      <c r="AJ109" t="str">
        <f t="shared" si="54"/>
        <v>0</v>
      </c>
      <c r="AK109" t="str">
        <f t="shared" si="55"/>
        <v>0</v>
      </c>
      <c r="AL109" t="str">
        <f t="shared" si="56"/>
        <v>0</v>
      </c>
      <c r="AM109" t="str">
        <f t="shared" si="57"/>
        <v>0</v>
      </c>
      <c r="AN109" t="str">
        <f t="shared" si="58"/>
        <v>0</v>
      </c>
      <c r="AO109">
        <f t="shared" si="59"/>
        <v>2.3372000000000002</v>
      </c>
      <c r="AP109">
        <f t="shared" si="60"/>
        <v>1.4000000000000012E-2</v>
      </c>
      <c r="AQ109" t="str">
        <f t="shared" si="61"/>
        <v>0</v>
      </c>
      <c r="AR109">
        <f t="shared" si="62"/>
        <v>6.4799999999999996E-2</v>
      </c>
    </row>
    <row r="110" spans="2:52" x14ac:dyDescent="0.3">
      <c r="B110" t="s">
        <v>8</v>
      </c>
      <c r="C110" s="2">
        <v>2.3706</v>
      </c>
      <c r="D110" s="2">
        <v>0.30059999999999998</v>
      </c>
      <c r="E110" s="2">
        <v>0.28649999999999998</v>
      </c>
      <c r="F110" s="2">
        <v>0.30570000000000003</v>
      </c>
      <c r="G110" s="2">
        <v>0.2984</v>
      </c>
      <c r="H110" s="2">
        <v>0.30590000000000001</v>
      </c>
      <c r="I110" s="2">
        <v>0.34939999999999999</v>
      </c>
      <c r="J110" s="2">
        <v>0.2848</v>
      </c>
      <c r="K110" s="2">
        <v>2.1303000000000001</v>
      </c>
      <c r="L110" s="2">
        <v>0.30259999999999998</v>
      </c>
      <c r="M110" s="2">
        <v>1.9424999999999999</v>
      </c>
      <c r="N110" s="2">
        <v>0.30080000000000001</v>
      </c>
      <c r="Q110" t="s">
        <v>8</v>
      </c>
      <c r="R110">
        <f>C110-$C$11</f>
        <v>2.0918000000000001</v>
      </c>
      <c r="S110">
        <f>D110-$D$11</f>
        <v>1.4299999999999979E-2</v>
      </c>
      <c r="T110">
        <f>E110-$E$11</f>
        <v>1.6299999999999981E-2</v>
      </c>
      <c r="U110">
        <f>F110-$F$11</f>
        <v>1.1900000000000022E-2</v>
      </c>
      <c r="V110">
        <f>G110-$G$11</f>
        <v>1.6799999999999982E-2</v>
      </c>
      <c r="W110">
        <f>H110-$H$11</f>
        <v>3.8300000000000001E-2</v>
      </c>
      <c r="X110">
        <f>I110-$I$11</f>
        <v>7.3699999999999988E-2</v>
      </c>
      <c r="Y110">
        <f>J110-$J$11</f>
        <v>3.8699999999999984E-2</v>
      </c>
      <c r="Z110">
        <f>K110-$K$11</f>
        <v>1.8739000000000001</v>
      </c>
      <c r="AA110">
        <f>L110-$L$11</f>
        <v>3.9399999999999991E-2</v>
      </c>
      <c r="AB110">
        <f>M110-$M$11</f>
        <v>1.6900999999999999</v>
      </c>
      <c r="AC110">
        <f>N110-$N$11</f>
        <v>6.2200000000000005E-2</v>
      </c>
      <c r="AF110" t="s">
        <v>8</v>
      </c>
      <c r="AG110">
        <f t="shared" si="51"/>
        <v>1.9799000000000002</v>
      </c>
      <c r="AH110" t="str">
        <f t="shared" si="52"/>
        <v>0</v>
      </c>
      <c r="AI110" t="str">
        <f t="shared" si="53"/>
        <v>0</v>
      </c>
      <c r="AJ110" t="str">
        <f t="shared" si="54"/>
        <v>0</v>
      </c>
      <c r="AK110" t="str">
        <f t="shared" si="55"/>
        <v>0</v>
      </c>
      <c r="AL110" t="str">
        <f t="shared" si="56"/>
        <v>0</v>
      </c>
      <c r="AM110" t="str">
        <f t="shared" si="57"/>
        <v>0</v>
      </c>
      <c r="AN110" t="str">
        <f t="shared" si="58"/>
        <v>0</v>
      </c>
      <c r="AO110">
        <f t="shared" si="59"/>
        <v>1.8155000000000001</v>
      </c>
      <c r="AP110" t="str">
        <f t="shared" si="60"/>
        <v>0</v>
      </c>
      <c r="AQ110">
        <f t="shared" si="61"/>
        <v>1.6316999999999999</v>
      </c>
      <c r="AR110">
        <f t="shared" si="62"/>
        <v>3.7999999999999978E-3</v>
      </c>
    </row>
    <row r="111" spans="2:52" ht="15" thickBot="1" x14ac:dyDescent="0.35"/>
    <row r="112" spans="2:52" x14ac:dyDescent="0.3">
      <c r="B112">
        <v>240</v>
      </c>
      <c r="Q112">
        <v>240</v>
      </c>
      <c r="AF112">
        <v>240</v>
      </c>
      <c r="AV112" t="s">
        <v>10</v>
      </c>
      <c r="AW112" t="s">
        <v>11</v>
      </c>
      <c r="AX112" t="s">
        <v>12</v>
      </c>
      <c r="AY112" s="4" t="s">
        <v>13</v>
      </c>
      <c r="AZ112" s="5" t="s">
        <v>14</v>
      </c>
    </row>
    <row r="113" spans="2:52" ht="15" thickBot="1" x14ac:dyDescent="0.35">
      <c r="B113" s="8" t="s">
        <v>0</v>
      </c>
      <c r="C113" s="9">
        <v>1</v>
      </c>
      <c r="D113" s="9">
        <v>2</v>
      </c>
      <c r="E113" s="9">
        <v>3</v>
      </c>
      <c r="F113" s="9">
        <v>4</v>
      </c>
      <c r="G113" s="9">
        <v>5</v>
      </c>
      <c r="H113" s="9">
        <v>6</v>
      </c>
      <c r="I113" s="9">
        <v>7</v>
      </c>
      <c r="J113" s="9">
        <v>8</v>
      </c>
      <c r="K113" s="9">
        <v>9</v>
      </c>
      <c r="L113" s="9">
        <v>10</v>
      </c>
      <c r="M113" s="9">
        <v>11</v>
      </c>
      <c r="N113" s="9">
        <v>12</v>
      </c>
      <c r="Q113" t="s">
        <v>0</v>
      </c>
      <c r="R113">
        <v>1</v>
      </c>
      <c r="S113">
        <v>2</v>
      </c>
      <c r="T113">
        <v>3</v>
      </c>
      <c r="U113">
        <v>4</v>
      </c>
      <c r="V113">
        <v>5</v>
      </c>
      <c r="W113">
        <v>6</v>
      </c>
      <c r="X113">
        <v>7</v>
      </c>
      <c r="Y113">
        <v>8</v>
      </c>
      <c r="Z113">
        <v>9</v>
      </c>
      <c r="AA113">
        <v>10</v>
      </c>
      <c r="AB113">
        <v>11</v>
      </c>
      <c r="AC113">
        <v>12</v>
      </c>
      <c r="AF113" t="s">
        <v>0</v>
      </c>
      <c r="AG113">
        <v>1</v>
      </c>
      <c r="AH113">
        <v>2</v>
      </c>
      <c r="AI113">
        <v>3</v>
      </c>
      <c r="AJ113">
        <v>4</v>
      </c>
      <c r="AK113">
        <v>5</v>
      </c>
      <c r="AL113">
        <v>6</v>
      </c>
      <c r="AM113">
        <v>7</v>
      </c>
      <c r="AN113">
        <v>8</v>
      </c>
      <c r="AO113">
        <v>9</v>
      </c>
      <c r="AP113">
        <v>10</v>
      </c>
      <c r="AQ113">
        <v>11</v>
      </c>
      <c r="AR113">
        <v>12</v>
      </c>
      <c r="AV113">
        <f>SUM(AG114:AJ121)/31</f>
        <v>0.41844516129032266</v>
      </c>
      <c r="AW113">
        <f>SUM(AK114:AN121)/31</f>
        <v>7.5280645161290335E-2</v>
      </c>
      <c r="AX113">
        <f>SUM(AO114:AR121)/31</f>
        <v>0.39417741935483869</v>
      </c>
      <c r="AY113" s="6">
        <f>AVERAGE(AV113:AX113)</f>
        <v>0.29596774193548386</v>
      </c>
      <c r="AZ113" s="7">
        <f>STDEV(AV113:AX113)</f>
        <v>0.19150542247317312</v>
      </c>
    </row>
    <row r="114" spans="2:52" x14ac:dyDescent="0.3">
      <c r="B114" s="8" t="s">
        <v>1</v>
      </c>
      <c r="C114" s="10">
        <v>0.4365</v>
      </c>
      <c r="D114" s="10">
        <v>0.45129999999999998</v>
      </c>
      <c r="E114" s="10">
        <v>0.31469999999999998</v>
      </c>
      <c r="F114" s="10">
        <v>0.31019999999999998</v>
      </c>
      <c r="G114" s="10">
        <v>0.88060000000000005</v>
      </c>
      <c r="H114" s="10">
        <v>2.6977000000000002</v>
      </c>
      <c r="I114" s="10">
        <v>0.29780000000000001</v>
      </c>
      <c r="J114" s="10">
        <v>0.28539999999999999</v>
      </c>
      <c r="K114" s="10">
        <v>0.35020000000000001</v>
      </c>
      <c r="L114" s="10">
        <v>0.2974</v>
      </c>
      <c r="M114" s="10">
        <v>0.2979</v>
      </c>
      <c r="N114" s="10">
        <v>2.7488999999999999</v>
      </c>
      <c r="Q114" t="s">
        <v>1</v>
      </c>
      <c r="R114" s="3">
        <f>C114-$C$4</f>
        <v>0.1542</v>
      </c>
      <c r="S114">
        <f>D114-$D$4</f>
        <v>0.17159999999999997</v>
      </c>
      <c r="T114">
        <f>E114-$E$4</f>
        <v>4.3599999999999972E-2</v>
      </c>
      <c r="U114">
        <f>F114-$F$4</f>
        <v>4.0300000000000002E-2</v>
      </c>
      <c r="V114">
        <f>G114-$G$4</f>
        <v>0.62670000000000003</v>
      </c>
      <c r="W114">
        <f>H114-$H$4</f>
        <v>2.4429000000000003</v>
      </c>
      <c r="X114">
        <f>I114-$I$4</f>
        <v>4.2100000000000026E-2</v>
      </c>
      <c r="Y114">
        <f>J114-$J$4</f>
        <v>3.0599999999999961E-2</v>
      </c>
      <c r="Z114">
        <f>K114-$K$4</f>
        <v>0.11480000000000001</v>
      </c>
      <c r="AA114">
        <f>L114-$L$4</f>
        <v>4.4499999999999984E-2</v>
      </c>
      <c r="AB114">
        <f>M114-$M$4</f>
        <v>4.6800000000000008E-2</v>
      </c>
      <c r="AC114">
        <f>N114-$N$4</f>
        <v>2.4992000000000001</v>
      </c>
      <c r="AF114" t="s">
        <v>1</v>
      </c>
      <c r="AG114" s="3">
        <f>IF(R114-$R$114&lt;0,"0",R114-$R$114)</f>
        <v>0</v>
      </c>
      <c r="AH114" s="3">
        <f t="shared" ref="AH114:AJ121" si="63">IF(S114-$R$114&lt;0,"0",S114-$R$114)</f>
        <v>1.7399999999999971E-2</v>
      </c>
      <c r="AI114" s="3" t="str">
        <f t="shared" si="63"/>
        <v>0</v>
      </c>
      <c r="AJ114" s="3" t="str">
        <f t="shared" si="63"/>
        <v>0</v>
      </c>
      <c r="AK114">
        <f>IF(V114-$V$114&lt;0,"0",V114-$V$114)</f>
        <v>0</v>
      </c>
      <c r="AL114">
        <f t="shared" ref="AL114:AN114" si="64">IF(W114-$V$114&lt;0,"0",W114-$V$114)</f>
        <v>1.8162000000000003</v>
      </c>
      <c r="AM114" t="str">
        <f t="shared" si="64"/>
        <v>0</v>
      </c>
      <c r="AN114" t="str">
        <f t="shared" si="64"/>
        <v>0</v>
      </c>
      <c r="AO114">
        <f>IF(Z114-$Z$114&lt;0,"0",Z114-$Z$114)</f>
        <v>0</v>
      </c>
      <c r="AP114" t="str">
        <f t="shared" ref="AP114:AR121" si="65">IF(AA114-$Z$114&lt;0,"0",AA114-$Z$114)</f>
        <v>0</v>
      </c>
      <c r="AQ114" t="str">
        <f t="shared" si="65"/>
        <v>0</v>
      </c>
      <c r="AR114">
        <f t="shared" si="65"/>
        <v>2.3844000000000003</v>
      </c>
    </row>
    <row r="115" spans="2:52" x14ac:dyDescent="0.3">
      <c r="B115" s="8" t="s">
        <v>2</v>
      </c>
      <c r="C115" s="10">
        <v>1.9793000000000001</v>
      </c>
      <c r="D115" s="10">
        <v>1.4864999999999999</v>
      </c>
      <c r="E115" s="10">
        <v>1.2998000000000001</v>
      </c>
      <c r="F115" s="10">
        <v>2.2423000000000002</v>
      </c>
      <c r="G115" s="10">
        <v>0.26379999999999998</v>
      </c>
      <c r="H115" s="10">
        <v>0.35620000000000002</v>
      </c>
      <c r="I115" s="10">
        <v>0.29039999999999999</v>
      </c>
      <c r="J115" s="10">
        <v>0.29249999999999998</v>
      </c>
      <c r="K115" s="10">
        <v>0.2823</v>
      </c>
      <c r="L115" s="10">
        <v>0.4199</v>
      </c>
      <c r="M115" s="10">
        <v>0.309</v>
      </c>
      <c r="N115" s="10">
        <v>0.28710000000000002</v>
      </c>
      <c r="Q115" t="s">
        <v>2</v>
      </c>
      <c r="R115">
        <f>C115-$C$5</f>
        <v>1.6966000000000001</v>
      </c>
      <c r="S115">
        <f>D115-$D$5</f>
        <v>1.1176999999999999</v>
      </c>
      <c r="T115">
        <f>E115-$E$5</f>
        <v>1.0024999999999999</v>
      </c>
      <c r="U115">
        <f>F115-$F$5</f>
        <v>1.9751000000000003</v>
      </c>
      <c r="V115">
        <f>G115-$G$5</f>
        <v>2.8799999999999992E-2</v>
      </c>
      <c r="W115">
        <f>H115-$H$5</f>
        <v>3.9700000000000013E-2</v>
      </c>
      <c r="X115">
        <f>I115-$I$5</f>
        <v>3.9099999999999968E-2</v>
      </c>
      <c r="Y115">
        <f>J115-$J$5</f>
        <v>3.7899999999999989E-2</v>
      </c>
      <c r="Z115">
        <f>K115-$K$5</f>
        <v>3.889999999999999E-2</v>
      </c>
      <c r="AA115">
        <f>L115-$L$5</f>
        <v>5.7800000000000018E-2</v>
      </c>
      <c r="AB115">
        <f>M115-$M$5</f>
        <v>4.7399999999999998E-2</v>
      </c>
      <c r="AC115">
        <f>N115-$N$5</f>
        <v>3.6000000000000032E-2</v>
      </c>
      <c r="AF115" t="s">
        <v>2</v>
      </c>
      <c r="AG115" s="3">
        <f t="shared" ref="AG115:AG120" si="66">IF(R115-$R$114&lt;0,"0",R115-$R$114)</f>
        <v>1.5424000000000002</v>
      </c>
      <c r="AH115" s="3">
        <f t="shared" si="63"/>
        <v>0.96349999999999991</v>
      </c>
      <c r="AI115" s="3">
        <f t="shared" si="63"/>
        <v>0.84829999999999994</v>
      </c>
      <c r="AJ115" s="3">
        <f t="shared" si="63"/>
        <v>1.8209000000000004</v>
      </c>
      <c r="AK115" t="str">
        <f t="shared" ref="AK115:AK121" si="67">IF(V115-$V$114&lt;0,"0",V115-$V$114)</f>
        <v>0</v>
      </c>
      <c r="AL115" t="str">
        <f t="shared" ref="AL115:AL121" si="68">IF(W115-$V$114&lt;0,"0",W115-$V$114)</f>
        <v>0</v>
      </c>
      <c r="AM115" t="str">
        <f t="shared" ref="AM115:AM121" si="69">IF(X115-$V$114&lt;0,"0",X115-$V$114)</f>
        <v>0</v>
      </c>
      <c r="AN115" t="str">
        <f t="shared" ref="AN115:AN121" si="70">IF(Y115-$V$114&lt;0,"0",Y115-$V$114)</f>
        <v>0</v>
      </c>
      <c r="AO115" t="str">
        <f t="shared" ref="AO115:AO121" si="71">IF(Z115-$Z$114&lt;0,"0",Z115-$Z$114)</f>
        <v>0</v>
      </c>
      <c r="AP115" t="str">
        <f t="shared" si="65"/>
        <v>0</v>
      </c>
      <c r="AQ115" t="str">
        <f t="shared" si="65"/>
        <v>0</v>
      </c>
      <c r="AR115" t="str">
        <f t="shared" si="65"/>
        <v>0</v>
      </c>
    </row>
    <row r="116" spans="2:52" x14ac:dyDescent="0.3">
      <c r="B116" s="8" t="s">
        <v>3</v>
      </c>
      <c r="C116" s="10">
        <v>1.5417000000000001</v>
      </c>
      <c r="D116" s="10">
        <v>0.72389999999999999</v>
      </c>
      <c r="E116" s="10">
        <v>0.33329999999999999</v>
      </c>
      <c r="F116" s="10">
        <v>0.31630000000000003</v>
      </c>
      <c r="G116" s="10">
        <v>1.4316</v>
      </c>
      <c r="H116" s="10">
        <v>0.31159999999999999</v>
      </c>
      <c r="I116" s="10">
        <v>0.309</v>
      </c>
      <c r="J116" s="10">
        <v>0.80930000000000002</v>
      </c>
      <c r="K116" s="10">
        <v>1.2293000000000001</v>
      </c>
      <c r="L116" s="10">
        <v>0.83579999999999999</v>
      </c>
      <c r="M116" s="10">
        <v>0.2994</v>
      </c>
      <c r="N116" s="10">
        <v>0.3014</v>
      </c>
      <c r="Q116" t="s">
        <v>3</v>
      </c>
      <c r="R116">
        <f>C116-$C$6</f>
        <v>1.2548000000000001</v>
      </c>
      <c r="S116">
        <f>D116-$D$6</f>
        <v>0.43390000000000001</v>
      </c>
      <c r="T116">
        <f>E116-$E$6</f>
        <v>3.4799999999999998E-2</v>
      </c>
      <c r="U116">
        <f>F116-$F$6</f>
        <v>3.3000000000000029E-2</v>
      </c>
      <c r="V116">
        <f>G116-$G$6</f>
        <v>1.1442000000000001</v>
      </c>
      <c r="W116">
        <f>H116-$H$6</f>
        <v>4.6699999999999964E-2</v>
      </c>
      <c r="X116">
        <f>I116-$I$6</f>
        <v>1.639999999999997E-2</v>
      </c>
      <c r="Y116">
        <f>J116-$J$6</f>
        <v>0.54790000000000005</v>
      </c>
      <c r="Z116">
        <f>K116-$K$6</f>
        <v>0.96589999999999998</v>
      </c>
      <c r="AA116">
        <f>L116-$L$6</f>
        <v>0.5746</v>
      </c>
      <c r="AB116">
        <f>M116-$M$6</f>
        <v>2.2100000000000009E-2</v>
      </c>
      <c r="AC116">
        <f>N116-$N$6</f>
        <v>1.5199999999999991E-2</v>
      </c>
      <c r="AF116" t="s">
        <v>3</v>
      </c>
      <c r="AG116" s="3">
        <f t="shared" si="66"/>
        <v>1.1006</v>
      </c>
      <c r="AH116" s="3">
        <f t="shared" si="63"/>
        <v>0.2797</v>
      </c>
      <c r="AI116" s="3" t="str">
        <f t="shared" si="63"/>
        <v>0</v>
      </c>
      <c r="AJ116" s="3" t="str">
        <f t="shared" si="63"/>
        <v>0</v>
      </c>
      <c r="AK116">
        <f t="shared" si="67"/>
        <v>0.51750000000000007</v>
      </c>
      <c r="AL116" t="str">
        <f t="shared" si="68"/>
        <v>0</v>
      </c>
      <c r="AM116" t="str">
        <f t="shared" si="69"/>
        <v>0</v>
      </c>
      <c r="AN116" t="str">
        <f t="shared" si="70"/>
        <v>0</v>
      </c>
      <c r="AO116">
        <f t="shared" si="71"/>
        <v>0.85109999999999997</v>
      </c>
      <c r="AP116">
        <f t="shared" si="65"/>
        <v>0.45979999999999999</v>
      </c>
      <c r="AQ116" t="str">
        <f t="shared" si="65"/>
        <v>0</v>
      </c>
      <c r="AR116" t="str">
        <f t="shared" si="65"/>
        <v>0</v>
      </c>
    </row>
    <row r="117" spans="2:52" x14ac:dyDescent="0.3">
      <c r="B117" s="8" t="s">
        <v>4</v>
      </c>
      <c r="C117" s="10">
        <v>1.2667999999999999</v>
      </c>
      <c r="D117" s="10">
        <v>0.33529999999999999</v>
      </c>
      <c r="E117" s="10">
        <v>0.32090000000000002</v>
      </c>
      <c r="F117" s="10">
        <v>1.1035999999999999</v>
      </c>
      <c r="G117" s="10">
        <v>0.3679</v>
      </c>
      <c r="H117" s="10">
        <v>0.3175</v>
      </c>
      <c r="I117" s="10">
        <v>0.31669999999999998</v>
      </c>
      <c r="J117" s="10">
        <v>0.3695</v>
      </c>
      <c r="K117" s="10">
        <v>1.0664</v>
      </c>
      <c r="L117" s="10">
        <v>0.2994</v>
      </c>
      <c r="M117" s="10">
        <v>0.30020000000000002</v>
      </c>
      <c r="N117" s="10">
        <v>0.28639999999999999</v>
      </c>
      <c r="Q117" t="s">
        <v>4</v>
      </c>
      <c r="R117">
        <f>C117-$C$7</f>
        <v>0.98849999999999993</v>
      </c>
      <c r="S117">
        <f>D117-$D$7</f>
        <v>3.2099999999999962E-2</v>
      </c>
      <c r="T117">
        <f>E117-$E$7</f>
        <v>2.5700000000000001E-2</v>
      </c>
      <c r="U117">
        <f>F117-$F$7</f>
        <v>0.84339999999999993</v>
      </c>
      <c r="V117">
        <f>G117-$G$7</f>
        <v>0.10160000000000002</v>
      </c>
      <c r="W117">
        <f>H117-$H$7</f>
        <v>3.5899999999999987E-2</v>
      </c>
      <c r="X117">
        <f>I117-$I$7</f>
        <v>4.1800000000000004E-2</v>
      </c>
      <c r="Y117">
        <f>J117-$J$7</f>
        <v>0.13059999999999999</v>
      </c>
      <c r="Z117">
        <f>K117-$K$7</f>
        <v>0.81190000000000007</v>
      </c>
      <c r="AA117">
        <f>L117-$L$7</f>
        <v>4.3300000000000005E-2</v>
      </c>
      <c r="AB117">
        <f>M117-$M$7</f>
        <v>5.4500000000000021E-2</v>
      </c>
      <c r="AC117">
        <f>N117-$N$7</f>
        <v>3.839999999999999E-2</v>
      </c>
      <c r="AF117" t="s">
        <v>4</v>
      </c>
      <c r="AG117" s="3">
        <f t="shared" si="66"/>
        <v>0.83429999999999993</v>
      </c>
      <c r="AH117" s="3" t="str">
        <f t="shared" si="63"/>
        <v>0</v>
      </c>
      <c r="AI117" s="3" t="str">
        <f t="shared" si="63"/>
        <v>0</v>
      </c>
      <c r="AJ117" s="3">
        <f t="shared" si="63"/>
        <v>0.68919999999999992</v>
      </c>
      <c r="AK117" t="str">
        <f t="shared" si="67"/>
        <v>0</v>
      </c>
      <c r="AL117" t="str">
        <f t="shared" si="68"/>
        <v>0</v>
      </c>
      <c r="AM117" t="str">
        <f t="shared" si="69"/>
        <v>0</v>
      </c>
      <c r="AN117" t="str">
        <f t="shared" si="70"/>
        <v>0</v>
      </c>
      <c r="AO117">
        <f t="shared" si="71"/>
        <v>0.69710000000000005</v>
      </c>
      <c r="AP117" t="str">
        <f t="shared" si="65"/>
        <v>0</v>
      </c>
      <c r="AQ117" t="str">
        <f t="shared" si="65"/>
        <v>0</v>
      </c>
      <c r="AR117" t="str">
        <f t="shared" si="65"/>
        <v>0</v>
      </c>
    </row>
    <row r="118" spans="2:52" x14ac:dyDescent="0.3">
      <c r="B118" s="8" t="s">
        <v>5</v>
      </c>
      <c r="C118" s="10">
        <v>2.16</v>
      </c>
      <c r="D118" s="10">
        <v>0.31309999999999999</v>
      </c>
      <c r="E118" s="10">
        <v>0.30880000000000002</v>
      </c>
      <c r="F118" s="10">
        <v>0.31430000000000002</v>
      </c>
      <c r="G118" s="10">
        <v>0.31929999999999997</v>
      </c>
      <c r="H118" s="10">
        <v>0.83050000000000002</v>
      </c>
      <c r="I118" s="10">
        <v>0.3145</v>
      </c>
      <c r="J118" s="10">
        <v>0.3024</v>
      </c>
      <c r="K118" s="10">
        <v>0.32040000000000002</v>
      </c>
      <c r="L118" s="10">
        <v>0.30109999999999998</v>
      </c>
      <c r="M118" s="10">
        <v>0.46870000000000001</v>
      </c>
      <c r="N118" s="10">
        <v>0.2863</v>
      </c>
      <c r="Q118" t="s">
        <v>5</v>
      </c>
      <c r="R118">
        <f>C118-$C$8</f>
        <v>1.8630000000000002</v>
      </c>
      <c r="S118">
        <f>D118-$D$8</f>
        <v>1.7500000000000016E-2</v>
      </c>
      <c r="T118">
        <f>E118-$E$8</f>
        <v>2.2900000000000031E-2</v>
      </c>
      <c r="U118">
        <f>F118-$F$8</f>
        <v>2.2199999999999998E-2</v>
      </c>
      <c r="V118">
        <f>G118-$G$8</f>
        <v>2.5699999999999945E-2</v>
      </c>
      <c r="W118">
        <f>H118-$H$8</f>
        <v>0.54150000000000009</v>
      </c>
      <c r="X118">
        <f>I118-$I$8</f>
        <v>3.6600000000000021E-2</v>
      </c>
      <c r="Y118">
        <f>J118-$J$8</f>
        <v>4.5399999999999996E-2</v>
      </c>
      <c r="Z118">
        <f>K118-$K$8</f>
        <v>4.830000000000001E-2</v>
      </c>
      <c r="AA118">
        <f>L118-$L$8</f>
        <v>4.5399999999999996E-2</v>
      </c>
      <c r="AB118">
        <f>M118-$M$8</f>
        <v>0.20840000000000003</v>
      </c>
      <c r="AC118">
        <f>N118-$N$8</f>
        <v>4.6999999999999986E-2</v>
      </c>
      <c r="AF118" t="s">
        <v>5</v>
      </c>
      <c r="AG118" s="3">
        <f t="shared" si="66"/>
        <v>1.7088000000000001</v>
      </c>
      <c r="AH118" s="3" t="str">
        <f t="shared" si="63"/>
        <v>0</v>
      </c>
      <c r="AI118" s="3" t="str">
        <f t="shared" si="63"/>
        <v>0</v>
      </c>
      <c r="AJ118" s="3" t="str">
        <f t="shared" si="63"/>
        <v>0</v>
      </c>
      <c r="AK118" t="str">
        <f t="shared" si="67"/>
        <v>0</v>
      </c>
      <c r="AL118" t="str">
        <f t="shared" si="68"/>
        <v>0</v>
      </c>
      <c r="AM118" t="str">
        <f t="shared" si="69"/>
        <v>0</v>
      </c>
      <c r="AN118" t="str">
        <f t="shared" si="70"/>
        <v>0</v>
      </c>
      <c r="AO118" t="str">
        <f t="shared" si="71"/>
        <v>0</v>
      </c>
      <c r="AP118" t="str">
        <f t="shared" si="65"/>
        <v>0</v>
      </c>
      <c r="AQ118">
        <f t="shared" si="65"/>
        <v>9.3600000000000017E-2</v>
      </c>
      <c r="AR118" t="str">
        <f t="shared" si="65"/>
        <v>0</v>
      </c>
    </row>
    <row r="119" spans="2:52" x14ac:dyDescent="0.3">
      <c r="B119" s="8" t="s">
        <v>6</v>
      </c>
      <c r="C119" s="10">
        <v>1.2797000000000001</v>
      </c>
      <c r="D119" s="10">
        <v>0.3231</v>
      </c>
      <c r="E119" s="10">
        <v>0.31950000000000001</v>
      </c>
      <c r="F119" s="10">
        <v>0.31080000000000002</v>
      </c>
      <c r="G119" s="10">
        <v>0.31480000000000002</v>
      </c>
      <c r="H119" s="10">
        <v>0.29520000000000002</v>
      </c>
      <c r="I119" s="10">
        <v>0.28839999999999999</v>
      </c>
      <c r="J119" s="10">
        <v>0.2989</v>
      </c>
      <c r="K119" s="10">
        <v>1.8837999999999999</v>
      </c>
      <c r="L119" s="10">
        <v>0.29289999999999999</v>
      </c>
      <c r="M119" s="10">
        <v>0.29530000000000001</v>
      </c>
      <c r="N119" s="10">
        <v>0.6431</v>
      </c>
      <c r="Q119" t="s">
        <v>6</v>
      </c>
      <c r="R119">
        <f>C119-$C$9</f>
        <v>0.99350000000000005</v>
      </c>
      <c r="S119">
        <f>D119-$D$9</f>
        <v>2.8200000000000003E-2</v>
      </c>
      <c r="T119">
        <f>E119-$E$9</f>
        <v>3.8000000000000034E-2</v>
      </c>
      <c r="U119">
        <f>F119-$F$9</f>
        <v>5.3700000000000025E-2</v>
      </c>
      <c r="V119">
        <f>G119-$G$9</f>
        <v>4.660000000000003E-2</v>
      </c>
      <c r="W119">
        <f>H119-$H$9</f>
        <v>3.9200000000000013E-2</v>
      </c>
      <c r="X119">
        <f>I119-$I$9</f>
        <v>3.4299999999999997E-2</v>
      </c>
      <c r="Y119">
        <f>J119-$J$9</f>
        <v>4.5399999999999996E-2</v>
      </c>
      <c r="Z119">
        <f>K119-$K$9</f>
        <v>1.6211</v>
      </c>
      <c r="AA119">
        <f>L119-$L$9</f>
        <v>5.4299999999999987E-2</v>
      </c>
      <c r="AB119">
        <f>M119-$M$9</f>
        <v>4.4300000000000006E-2</v>
      </c>
      <c r="AC119">
        <f>N119-$N$9</f>
        <v>0.41210000000000002</v>
      </c>
      <c r="AF119" t="s">
        <v>6</v>
      </c>
      <c r="AG119" s="3">
        <f t="shared" si="66"/>
        <v>0.83930000000000005</v>
      </c>
      <c r="AH119" s="3" t="str">
        <f t="shared" si="63"/>
        <v>0</v>
      </c>
      <c r="AI119" s="3" t="str">
        <f t="shared" si="63"/>
        <v>0</v>
      </c>
      <c r="AJ119" s="3" t="str">
        <f t="shared" si="63"/>
        <v>0</v>
      </c>
      <c r="AK119" t="str">
        <f t="shared" si="67"/>
        <v>0</v>
      </c>
      <c r="AL119" t="str">
        <f t="shared" si="68"/>
        <v>0</v>
      </c>
      <c r="AM119" t="str">
        <f t="shared" si="69"/>
        <v>0</v>
      </c>
      <c r="AN119" t="str">
        <f t="shared" si="70"/>
        <v>0</v>
      </c>
      <c r="AO119">
        <f t="shared" si="71"/>
        <v>1.5063</v>
      </c>
      <c r="AP119" t="str">
        <f t="shared" si="65"/>
        <v>0</v>
      </c>
      <c r="AQ119" t="str">
        <f t="shared" si="65"/>
        <v>0</v>
      </c>
      <c r="AR119">
        <f t="shared" si="65"/>
        <v>0.29730000000000001</v>
      </c>
    </row>
    <row r="120" spans="2:52" x14ac:dyDescent="0.3">
      <c r="B120" s="8" t="s">
        <v>7</v>
      </c>
      <c r="C120" s="10">
        <v>0.3039</v>
      </c>
      <c r="D120" s="10">
        <v>0.83850000000000002</v>
      </c>
      <c r="E120" s="10">
        <v>0.30499999999999999</v>
      </c>
      <c r="F120" s="10">
        <v>0.3337</v>
      </c>
      <c r="G120" s="10">
        <v>0.30809999999999998</v>
      </c>
      <c r="H120" s="10">
        <v>0.81889999999999996</v>
      </c>
      <c r="I120" s="10">
        <v>0.29870000000000002</v>
      </c>
      <c r="J120" s="10">
        <v>0.31130000000000002</v>
      </c>
      <c r="K120" s="10">
        <v>2.6128</v>
      </c>
      <c r="L120" s="10">
        <v>0.30059999999999998</v>
      </c>
      <c r="M120" s="10">
        <v>0.30420000000000003</v>
      </c>
      <c r="N120" s="10">
        <v>0.36280000000000001</v>
      </c>
      <c r="Q120" t="s">
        <v>7</v>
      </c>
      <c r="R120">
        <f>C120-$C$10</f>
        <v>2.1500000000000019E-2</v>
      </c>
      <c r="S120">
        <f>D120-$D$10</f>
        <v>0.53520000000000001</v>
      </c>
      <c r="T120">
        <f>E120-$E$10</f>
        <v>1.1399999999999966E-2</v>
      </c>
      <c r="U120">
        <f>F120-$F$10</f>
        <v>5.1700000000000024E-2</v>
      </c>
      <c r="V120">
        <f>G120-$G$10</f>
        <v>6.3999999999999613E-3</v>
      </c>
      <c r="W120">
        <f>H120-$H$10</f>
        <v>0.55909999999999993</v>
      </c>
      <c r="X120">
        <f>I120-$I$10</f>
        <v>-2.5999999999999912E-3</v>
      </c>
      <c r="Y120">
        <f>J120-$J$10</f>
        <v>6.4000000000000029E-2</v>
      </c>
      <c r="Z120">
        <f>K120-$K$10</f>
        <v>2.3647999999999998</v>
      </c>
      <c r="AA120">
        <f>L120-$L$10</f>
        <v>6.2199999999999978E-2</v>
      </c>
      <c r="AB120">
        <f>M120-$M$10</f>
        <v>5.04E-2</v>
      </c>
      <c r="AC120">
        <f>N120-$N$10</f>
        <v>0.11350000000000002</v>
      </c>
      <c r="AF120" t="s">
        <v>7</v>
      </c>
      <c r="AG120" s="3" t="str">
        <f t="shared" si="66"/>
        <v>0</v>
      </c>
      <c r="AH120" s="3">
        <f t="shared" si="63"/>
        <v>0.38100000000000001</v>
      </c>
      <c r="AI120" s="3" t="str">
        <f t="shared" si="63"/>
        <v>0</v>
      </c>
      <c r="AJ120" s="3" t="str">
        <f t="shared" si="63"/>
        <v>0</v>
      </c>
      <c r="AK120" t="str">
        <f t="shared" si="67"/>
        <v>0</v>
      </c>
      <c r="AL120" t="str">
        <f t="shared" si="68"/>
        <v>0</v>
      </c>
      <c r="AM120" t="str">
        <f t="shared" si="69"/>
        <v>0</v>
      </c>
      <c r="AN120" t="str">
        <f t="shared" si="70"/>
        <v>0</v>
      </c>
      <c r="AO120">
        <f t="shared" si="71"/>
        <v>2.25</v>
      </c>
      <c r="AP120" t="str">
        <f t="shared" si="65"/>
        <v>0</v>
      </c>
      <c r="AQ120" t="str">
        <f t="shared" si="65"/>
        <v>0</v>
      </c>
      <c r="AR120" t="str">
        <f t="shared" si="65"/>
        <v>0</v>
      </c>
    </row>
    <row r="121" spans="2:52" x14ac:dyDescent="0.3">
      <c r="B121" s="8" t="s">
        <v>8</v>
      </c>
      <c r="C121" s="10">
        <v>2.3794</v>
      </c>
      <c r="D121" s="10">
        <v>0.3044</v>
      </c>
      <c r="E121" s="10">
        <v>0.2828</v>
      </c>
      <c r="F121" s="10">
        <v>0.30459999999999998</v>
      </c>
      <c r="G121" s="10">
        <v>0.2984</v>
      </c>
      <c r="H121" s="10">
        <v>0.30459999999999998</v>
      </c>
      <c r="I121" s="10">
        <v>0.34189999999999998</v>
      </c>
      <c r="J121" s="10">
        <v>0.28310000000000002</v>
      </c>
      <c r="K121" s="10">
        <v>2.2012999999999998</v>
      </c>
      <c r="L121" s="10">
        <v>0.29420000000000002</v>
      </c>
      <c r="M121" s="10">
        <v>2.2170000000000001</v>
      </c>
      <c r="N121" s="10">
        <v>0.29339999999999999</v>
      </c>
      <c r="Q121" t="s">
        <v>8</v>
      </c>
      <c r="R121">
        <f>C121-$C$11</f>
        <v>2.1006</v>
      </c>
      <c r="S121">
        <f>D121-$D$11</f>
        <v>1.8100000000000005E-2</v>
      </c>
      <c r="T121">
        <f>E121-$E$11</f>
        <v>1.26E-2</v>
      </c>
      <c r="U121">
        <f>F121-$F$11</f>
        <v>1.0799999999999976E-2</v>
      </c>
      <c r="V121">
        <f>G121-$G$11</f>
        <v>1.6799999999999982E-2</v>
      </c>
      <c r="W121">
        <f>H121-$H$11</f>
        <v>3.6999999999999977E-2</v>
      </c>
      <c r="X121">
        <f>I121-$I$11</f>
        <v>6.6199999999999981E-2</v>
      </c>
      <c r="Y121">
        <f>J121-$J$11</f>
        <v>3.7000000000000005E-2</v>
      </c>
      <c r="Z121">
        <f>K121-$K$11</f>
        <v>1.9448999999999999</v>
      </c>
      <c r="AA121">
        <f>L121-$L$11</f>
        <v>3.1000000000000028E-2</v>
      </c>
      <c r="AB121">
        <f>M121-$M$11</f>
        <v>1.9646000000000001</v>
      </c>
      <c r="AC121">
        <f>N121-$N$11</f>
        <v>5.4799999999999988E-2</v>
      </c>
      <c r="AF121" t="s">
        <v>8</v>
      </c>
      <c r="AG121" s="3">
        <f>IF(R121-$R$114&lt;0,"0",R121-$R$114)</f>
        <v>1.9464000000000001</v>
      </c>
      <c r="AH121" s="3" t="str">
        <f t="shared" si="63"/>
        <v>0</v>
      </c>
      <c r="AI121" s="3" t="str">
        <f t="shared" si="63"/>
        <v>0</v>
      </c>
      <c r="AJ121" s="3" t="str">
        <f t="shared" si="63"/>
        <v>0</v>
      </c>
      <c r="AK121" t="str">
        <f t="shared" si="67"/>
        <v>0</v>
      </c>
      <c r="AL121" t="str">
        <f t="shared" si="68"/>
        <v>0</v>
      </c>
      <c r="AM121" t="str">
        <f t="shared" si="69"/>
        <v>0</v>
      </c>
      <c r="AN121" t="str">
        <f t="shared" si="70"/>
        <v>0</v>
      </c>
      <c r="AO121">
        <f t="shared" si="71"/>
        <v>1.8300999999999998</v>
      </c>
      <c r="AP121" t="str">
        <f t="shared" si="65"/>
        <v>0</v>
      </c>
      <c r="AQ121">
        <f t="shared" si="65"/>
        <v>1.8498000000000001</v>
      </c>
      <c r="AR121" t="str">
        <f t="shared" si="65"/>
        <v>0</v>
      </c>
    </row>
  </sheetData>
  <mergeCells count="1">
    <mergeCell ref="Q1:AC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7E37C-73AF-4EAB-B630-900717B3598A}">
  <dimension ref="B1:BF121"/>
  <sheetViews>
    <sheetView topLeftCell="A120" zoomScale="102" zoomScaleNormal="102" workbookViewId="0">
      <selection activeCell="B2" sqref="B2:N121"/>
    </sheetView>
  </sheetViews>
  <sheetFormatPr defaultRowHeight="14.4" x14ac:dyDescent="0.3"/>
  <cols>
    <col min="35" max="35" width="9.77734375" bestFit="1" customWidth="1"/>
  </cols>
  <sheetData>
    <row r="1" spans="2:53" x14ac:dyDescent="0.3">
      <c r="Q1" s="97" t="s">
        <v>9</v>
      </c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</row>
    <row r="2" spans="2:53" x14ac:dyDescent="0.3">
      <c r="B2">
        <v>0</v>
      </c>
    </row>
    <row r="3" spans="2:53" x14ac:dyDescent="0.3">
      <c r="B3" t="s">
        <v>0</v>
      </c>
      <c r="C3" s="1">
        <v>1</v>
      </c>
      <c r="D3" s="1">
        <v>2</v>
      </c>
      <c r="E3" s="1">
        <v>3</v>
      </c>
      <c r="F3" s="1">
        <v>4</v>
      </c>
      <c r="G3" s="1">
        <v>5</v>
      </c>
      <c r="H3" s="1">
        <v>6</v>
      </c>
      <c r="I3" s="1">
        <v>7</v>
      </c>
      <c r="J3" s="1">
        <v>8</v>
      </c>
      <c r="K3" s="1">
        <v>9</v>
      </c>
      <c r="L3" s="1">
        <v>10</v>
      </c>
      <c r="M3" s="1">
        <v>11</v>
      </c>
      <c r="N3" s="1">
        <v>12</v>
      </c>
    </row>
    <row r="4" spans="2:53" x14ac:dyDescent="0.3">
      <c r="B4" t="s">
        <v>1</v>
      </c>
      <c r="C4" s="15">
        <v>0.53869999999999996</v>
      </c>
      <c r="D4" s="15">
        <v>0.54079999999999995</v>
      </c>
      <c r="E4" s="15">
        <v>0.49919999999999998</v>
      </c>
      <c r="F4" s="15">
        <v>0.49659999999999999</v>
      </c>
      <c r="G4" s="15">
        <v>0.50460000000000005</v>
      </c>
      <c r="H4" s="15">
        <v>0.46689999999999998</v>
      </c>
      <c r="I4" s="15">
        <v>0.4914</v>
      </c>
      <c r="J4" s="15">
        <v>0.45469999999999999</v>
      </c>
      <c r="K4" s="15">
        <v>0.49630000000000002</v>
      </c>
      <c r="L4" s="15">
        <v>0.48430000000000001</v>
      </c>
      <c r="M4" s="15">
        <v>0.4088</v>
      </c>
      <c r="N4" s="15">
        <v>0.42849999999999999</v>
      </c>
    </row>
    <row r="5" spans="2:53" x14ac:dyDescent="0.3">
      <c r="B5" t="s">
        <v>2</v>
      </c>
      <c r="C5" s="15">
        <v>0.57779999999999998</v>
      </c>
      <c r="D5" s="15">
        <v>0.62990000000000002</v>
      </c>
      <c r="E5" s="15">
        <v>0.47</v>
      </c>
      <c r="F5" s="15">
        <v>0.46689999999999998</v>
      </c>
      <c r="G5" s="15">
        <v>0.41810000000000003</v>
      </c>
      <c r="H5" s="15">
        <v>0.55289999999999995</v>
      </c>
      <c r="I5" s="15">
        <v>0.505</v>
      </c>
      <c r="J5" s="15">
        <v>0.46100000000000002</v>
      </c>
      <c r="K5" s="15">
        <v>0.51749999999999996</v>
      </c>
      <c r="L5" s="15">
        <v>0.49199999999999999</v>
      </c>
      <c r="M5" s="15">
        <v>0.4168</v>
      </c>
      <c r="N5" s="15">
        <v>0.41789999999999999</v>
      </c>
    </row>
    <row r="6" spans="2:53" x14ac:dyDescent="0.3">
      <c r="B6" t="s">
        <v>3</v>
      </c>
      <c r="C6" s="15">
        <v>0.57489999999999997</v>
      </c>
      <c r="D6" s="15">
        <v>0.5383</v>
      </c>
      <c r="E6" s="15">
        <v>0.49299999999999999</v>
      </c>
      <c r="F6" s="15">
        <v>0.52890000000000004</v>
      </c>
      <c r="G6" s="15">
        <v>0.50029999999999997</v>
      </c>
      <c r="H6" s="15">
        <v>0.45800000000000002</v>
      </c>
      <c r="I6" s="15">
        <v>0.79049999999999998</v>
      </c>
      <c r="J6" s="15">
        <v>0.47339999999999999</v>
      </c>
      <c r="K6" s="15">
        <v>0.49009999999999998</v>
      </c>
      <c r="L6" s="15">
        <v>0.4471</v>
      </c>
      <c r="M6" s="15">
        <v>0.49180000000000001</v>
      </c>
      <c r="N6" s="15">
        <v>0.47070000000000001</v>
      </c>
    </row>
    <row r="7" spans="2:53" x14ac:dyDescent="0.3">
      <c r="B7" t="s">
        <v>4</v>
      </c>
      <c r="C7" s="15">
        <v>0.54369999999999996</v>
      </c>
      <c r="D7" s="15">
        <v>0.54749999999999999</v>
      </c>
      <c r="E7" s="15">
        <v>0.49209999999999998</v>
      </c>
      <c r="F7" s="15">
        <v>0.50019999999999998</v>
      </c>
      <c r="G7" s="15">
        <v>0.48680000000000001</v>
      </c>
      <c r="H7" s="15">
        <v>0.50019999999999998</v>
      </c>
      <c r="I7" s="15">
        <v>0.47689999999999999</v>
      </c>
      <c r="J7" s="15">
        <v>0.46760000000000002</v>
      </c>
      <c r="K7" s="15">
        <v>0.4728</v>
      </c>
      <c r="L7" s="15">
        <v>0.40489999999999998</v>
      </c>
      <c r="M7" s="15">
        <v>0.46360000000000001</v>
      </c>
      <c r="N7" s="15">
        <v>0.44409999999999999</v>
      </c>
    </row>
    <row r="8" spans="2:53" x14ac:dyDescent="0.3">
      <c r="B8" t="s">
        <v>5</v>
      </c>
      <c r="C8" s="15">
        <v>0.56999999999999995</v>
      </c>
      <c r="D8" s="15">
        <v>0.56930000000000003</v>
      </c>
      <c r="E8" s="15">
        <v>0.49130000000000001</v>
      </c>
      <c r="F8" s="15">
        <v>0.4985</v>
      </c>
      <c r="G8" s="15">
        <v>0.44640000000000002</v>
      </c>
      <c r="H8" s="15">
        <v>0.48320000000000002</v>
      </c>
      <c r="I8" s="15">
        <v>0.47689999999999999</v>
      </c>
      <c r="J8" s="15">
        <v>0.48370000000000002</v>
      </c>
      <c r="K8" s="15">
        <v>0.71430000000000005</v>
      </c>
      <c r="L8" s="15">
        <v>0.42759999999999998</v>
      </c>
      <c r="M8" s="15">
        <v>0.4325</v>
      </c>
      <c r="N8" s="15">
        <v>0.45290000000000002</v>
      </c>
    </row>
    <row r="9" spans="2:53" x14ac:dyDescent="0.3">
      <c r="B9" t="s">
        <v>6</v>
      </c>
      <c r="C9" s="15">
        <v>0.54410000000000003</v>
      </c>
      <c r="D9" s="15">
        <v>0.55610000000000004</v>
      </c>
      <c r="E9" s="15">
        <v>0.33839999999999998</v>
      </c>
      <c r="F9" s="15">
        <v>0.47249999999999998</v>
      </c>
      <c r="G9" s="15">
        <v>0.45519999999999999</v>
      </c>
      <c r="H9" s="15">
        <v>0.4476</v>
      </c>
      <c r="I9" s="15">
        <v>0.46179999999999999</v>
      </c>
      <c r="J9" s="15">
        <v>0.50690000000000002</v>
      </c>
      <c r="K9" s="15">
        <v>0.48380000000000001</v>
      </c>
      <c r="L9" s="15">
        <v>0.41620000000000001</v>
      </c>
      <c r="M9" s="15">
        <v>0.46789999999999998</v>
      </c>
      <c r="N9" s="15">
        <v>0.45350000000000001</v>
      </c>
    </row>
    <row r="10" spans="2:53" x14ac:dyDescent="0.3">
      <c r="B10" t="s">
        <v>7</v>
      </c>
      <c r="C10" s="15">
        <v>0.57569999999999999</v>
      </c>
      <c r="D10" s="15">
        <v>0.5403</v>
      </c>
      <c r="E10" s="15">
        <v>0.31340000000000001</v>
      </c>
      <c r="F10" s="15">
        <v>0.61429999999999996</v>
      </c>
      <c r="G10" s="15">
        <v>0.44180000000000003</v>
      </c>
      <c r="H10" s="15">
        <v>0.43480000000000002</v>
      </c>
      <c r="I10" s="15">
        <v>0.5302</v>
      </c>
      <c r="J10" s="15">
        <v>0.51129999999999998</v>
      </c>
      <c r="K10" s="15">
        <v>0.50609999999999999</v>
      </c>
      <c r="L10" s="15">
        <v>0.40189999999999998</v>
      </c>
      <c r="M10" s="15">
        <v>0.51939999999999997</v>
      </c>
      <c r="N10" s="15">
        <v>0.53010000000000002</v>
      </c>
    </row>
    <row r="11" spans="2:53" x14ac:dyDescent="0.3">
      <c r="B11" t="s">
        <v>8</v>
      </c>
      <c r="C11" s="15">
        <v>0.52349999999999997</v>
      </c>
      <c r="D11" s="15">
        <v>0.50890000000000002</v>
      </c>
      <c r="E11" s="15">
        <v>0.48709999999999998</v>
      </c>
      <c r="F11" s="15">
        <v>0.48720000000000002</v>
      </c>
      <c r="G11" s="15">
        <v>0.45079999999999998</v>
      </c>
      <c r="H11" s="15">
        <v>0.4854</v>
      </c>
      <c r="I11" s="15">
        <v>0.4713</v>
      </c>
      <c r="J11" s="15">
        <v>0.49619999999999997</v>
      </c>
      <c r="K11" s="15">
        <v>0.34110000000000001</v>
      </c>
      <c r="L11" s="15">
        <v>0.4047</v>
      </c>
      <c r="M11" s="15">
        <v>0.3916</v>
      </c>
      <c r="N11" s="15">
        <v>0.434</v>
      </c>
    </row>
    <row r="12" spans="2:53" ht="15" thickBot="1" x14ac:dyDescent="0.35"/>
    <row r="13" spans="2:53" x14ac:dyDescent="0.3">
      <c r="B13">
        <v>24</v>
      </c>
      <c r="Q13">
        <v>24</v>
      </c>
      <c r="AF13">
        <v>24</v>
      </c>
      <c r="AV13" t="s">
        <v>10</v>
      </c>
      <c r="AW13" t="s">
        <v>11</v>
      </c>
      <c r="AX13" t="s">
        <v>12</v>
      </c>
      <c r="AY13" s="4" t="s">
        <v>13</v>
      </c>
      <c r="AZ13" s="5" t="s">
        <v>14</v>
      </c>
      <c r="BA13" t="s">
        <v>17</v>
      </c>
    </row>
    <row r="14" spans="2:53" ht="15" thickBot="1" x14ac:dyDescent="0.35">
      <c r="B14" t="s">
        <v>0</v>
      </c>
      <c r="C14" s="1">
        <v>1</v>
      </c>
      <c r="D14" s="1">
        <v>2</v>
      </c>
      <c r="E14" s="1">
        <v>3</v>
      </c>
      <c r="F14" s="1">
        <v>4</v>
      </c>
      <c r="G14" s="1">
        <v>5</v>
      </c>
      <c r="H14" s="1">
        <v>6</v>
      </c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Q14" t="s">
        <v>0</v>
      </c>
      <c r="R14" s="1">
        <v>1</v>
      </c>
      <c r="S14" s="1">
        <v>2</v>
      </c>
      <c r="T14" s="1">
        <v>3</v>
      </c>
      <c r="U14" s="1">
        <v>4</v>
      </c>
      <c r="V14" s="1">
        <v>5</v>
      </c>
      <c r="W14" s="1">
        <v>6</v>
      </c>
      <c r="X14" s="1">
        <v>7</v>
      </c>
      <c r="Y14" s="1">
        <v>8</v>
      </c>
      <c r="Z14" s="1">
        <v>9</v>
      </c>
      <c r="AA14" s="1">
        <v>10</v>
      </c>
      <c r="AB14" s="1">
        <v>11</v>
      </c>
      <c r="AC14" s="1">
        <v>12</v>
      </c>
      <c r="AF14" t="s">
        <v>0</v>
      </c>
      <c r="AG14" s="1">
        <v>1</v>
      </c>
      <c r="AH14" s="1">
        <v>2</v>
      </c>
      <c r="AI14" s="1">
        <v>3</v>
      </c>
      <c r="AJ14" s="1">
        <v>4</v>
      </c>
      <c r="AK14" s="1">
        <v>5</v>
      </c>
      <c r="AL14" s="1">
        <v>6</v>
      </c>
      <c r="AM14" s="1">
        <v>7</v>
      </c>
      <c r="AN14" s="1">
        <v>8</v>
      </c>
      <c r="AO14" s="1">
        <v>9</v>
      </c>
      <c r="AP14" s="1">
        <v>10</v>
      </c>
      <c r="AQ14" s="1">
        <v>11</v>
      </c>
      <c r="AR14" s="1">
        <v>12</v>
      </c>
      <c r="AV14">
        <f>SUM(AG15:AJ22)/31</f>
        <v>2.8964516129032197E-2</v>
      </c>
      <c r="AW14">
        <f>SUM(AK15:AN22)/31</f>
        <v>1.161935483870969E-2</v>
      </c>
      <c r="AX14">
        <f>SUM(AO15:AR22)/31</f>
        <v>1.2638709677419365E-2</v>
      </c>
      <c r="AY14" s="6">
        <f>AVERAGE(AV14:AX14)</f>
        <v>1.774086021505375E-2</v>
      </c>
      <c r="AZ14" s="7">
        <f>STDEV(AV14:AX14)</f>
        <v>9.7333247212007569E-3</v>
      </c>
      <c r="BA14">
        <f>AZ14*100/AY14</f>
        <v>54.863882603289355</v>
      </c>
    </row>
    <row r="15" spans="2:53" x14ac:dyDescent="0.3">
      <c r="B15" t="s">
        <v>1</v>
      </c>
      <c r="C15" s="15">
        <v>0.56330000000000002</v>
      </c>
      <c r="D15" s="15">
        <v>0.57950000000000002</v>
      </c>
      <c r="E15" s="15">
        <v>0.55059999999999998</v>
      </c>
      <c r="F15" s="15">
        <v>0.55679999999999996</v>
      </c>
      <c r="G15" s="15">
        <v>0.56540000000000001</v>
      </c>
      <c r="H15" s="15">
        <v>0.52569999999999995</v>
      </c>
      <c r="I15" s="15">
        <v>0.52629999999999999</v>
      </c>
      <c r="J15" s="15">
        <v>0.50029999999999997</v>
      </c>
      <c r="K15" s="15">
        <v>0.53520000000000001</v>
      </c>
      <c r="L15" s="15">
        <v>0.54169999999999996</v>
      </c>
      <c r="M15" s="15">
        <v>0.44590000000000002</v>
      </c>
      <c r="N15" s="15">
        <v>0.4627</v>
      </c>
      <c r="Q15" t="s">
        <v>1</v>
      </c>
      <c r="R15" s="11">
        <f>C15-$C$4</f>
        <v>2.4600000000000066E-2</v>
      </c>
      <c r="S15" s="3">
        <f>D15-$D$4</f>
        <v>3.8700000000000068E-2</v>
      </c>
      <c r="T15" s="3">
        <f>E15-$E$4</f>
        <v>5.1400000000000001E-2</v>
      </c>
      <c r="U15" s="3">
        <f>F15-$F$4</f>
        <v>6.0199999999999976E-2</v>
      </c>
      <c r="V15" s="11">
        <f>G15-$G$4</f>
        <v>6.0799999999999965E-2</v>
      </c>
      <c r="W15" s="3">
        <f>H15-$H$4</f>
        <v>5.8799999999999963E-2</v>
      </c>
      <c r="X15" s="3">
        <f>I15-$I$4</f>
        <v>3.4899999999999987E-2</v>
      </c>
      <c r="Y15" s="3">
        <f>J15-$J$4</f>
        <v>4.5599999999999974E-2</v>
      </c>
      <c r="Z15" s="11">
        <f>K15-$K$4</f>
        <v>3.889999999999999E-2</v>
      </c>
      <c r="AA15" s="3">
        <f>L15-$L$4</f>
        <v>5.7399999999999951E-2</v>
      </c>
      <c r="AB15" s="3">
        <f>M15-$M$4</f>
        <v>3.7100000000000022E-2</v>
      </c>
      <c r="AC15" s="3">
        <f>N15-$N$4</f>
        <v>3.4200000000000008E-2</v>
      </c>
      <c r="AF15" t="s">
        <v>1</v>
      </c>
      <c r="AG15" s="3">
        <f>IF(R15-$R$15&lt;0, "0", R15-$R$15)</f>
        <v>0</v>
      </c>
      <c r="AH15" s="3">
        <f t="shared" ref="AH15:AJ22" si="0">IF(S15-$R$15&lt;0, "0", S15-$R$15)</f>
        <v>1.4100000000000001E-2</v>
      </c>
      <c r="AI15" s="3">
        <f t="shared" si="0"/>
        <v>2.6799999999999935E-2</v>
      </c>
      <c r="AJ15" s="3">
        <f>IF(U15-$R$15&lt;0, "0", U15-$R$15)</f>
        <v>3.5599999999999909E-2</v>
      </c>
      <c r="AK15" s="3">
        <f>IF(V15-$V$15&lt;0, "0", V15-$V$15)</f>
        <v>0</v>
      </c>
      <c r="AL15" s="3" t="str">
        <f t="shared" ref="AL15:AN22" si="1">IF(W15-$V$15&lt;0, "0", W15-$V$15)</f>
        <v>0</v>
      </c>
      <c r="AM15" s="3" t="str">
        <f t="shared" si="1"/>
        <v>0</v>
      </c>
      <c r="AN15" s="3" t="str">
        <f t="shared" si="1"/>
        <v>0</v>
      </c>
      <c r="AO15" s="3">
        <f>IF(Z15-$Z$15&lt;0, "0", Z15-$Z$15)</f>
        <v>0</v>
      </c>
      <c r="AP15" s="3">
        <f t="shared" ref="AP15:AR22" si="2">IF(AA15-$Z$15&lt;0, "0", AA15-$Z$15)</f>
        <v>1.8499999999999961E-2</v>
      </c>
      <c r="AQ15" s="3" t="str">
        <f t="shared" si="2"/>
        <v>0</v>
      </c>
      <c r="AR15" s="3" t="str">
        <f t="shared" si="2"/>
        <v>0</v>
      </c>
    </row>
    <row r="16" spans="2:53" x14ac:dyDescent="0.3">
      <c r="B16" t="s">
        <v>2</v>
      </c>
      <c r="C16" s="15">
        <v>0.61280000000000001</v>
      </c>
      <c r="D16" s="15">
        <v>0.72409999999999997</v>
      </c>
      <c r="E16" s="15">
        <v>0.53080000000000005</v>
      </c>
      <c r="F16" s="15">
        <v>0.54069999999999996</v>
      </c>
      <c r="G16" s="15">
        <v>0.48230000000000001</v>
      </c>
      <c r="H16" s="15">
        <v>0.66149999999999998</v>
      </c>
      <c r="I16" s="15">
        <v>0.53139999999999998</v>
      </c>
      <c r="J16" s="15">
        <v>0.50029999999999997</v>
      </c>
      <c r="K16" s="15">
        <v>0.57220000000000004</v>
      </c>
      <c r="L16" s="15">
        <v>0.58009999999999995</v>
      </c>
      <c r="M16" s="15">
        <v>0.47170000000000001</v>
      </c>
      <c r="N16" s="15">
        <v>0.45979999999999999</v>
      </c>
      <c r="Q16" t="s">
        <v>2</v>
      </c>
      <c r="R16" s="3">
        <f>C16-$C$5</f>
        <v>3.5000000000000031E-2</v>
      </c>
      <c r="S16" s="3">
        <f>D16-$D$5</f>
        <v>9.419999999999995E-2</v>
      </c>
      <c r="T16" s="3">
        <f>E16-$E$5</f>
        <v>6.0800000000000076E-2</v>
      </c>
      <c r="U16" s="3">
        <f>F16-$F$5</f>
        <v>7.3799999999999977E-2</v>
      </c>
      <c r="V16" s="3">
        <f>G16-$G$5</f>
        <v>6.4199999999999979E-2</v>
      </c>
      <c r="W16" s="3">
        <f>H16-$H$5</f>
        <v>0.10860000000000003</v>
      </c>
      <c r="X16" s="3">
        <f>I16-$I$5</f>
        <v>2.6399999999999979E-2</v>
      </c>
      <c r="Y16" s="3">
        <f>J16-$J$5</f>
        <v>3.9299999999999946E-2</v>
      </c>
      <c r="Z16" s="3">
        <f>K16-$K$5</f>
        <v>5.4700000000000082E-2</v>
      </c>
      <c r="AA16" s="3">
        <f>L16-$L$5</f>
        <v>8.8099999999999956E-2</v>
      </c>
      <c r="AB16" s="3">
        <f>M16-$M$5</f>
        <v>5.4900000000000004E-2</v>
      </c>
      <c r="AC16" s="3">
        <f>N16-$N$5</f>
        <v>4.1899999999999993E-2</v>
      </c>
      <c r="AF16" t="s">
        <v>2</v>
      </c>
      <c r="AG16" s="3">
        <f>IF(R16-$R$15&lt;0, "0", R16-$R$15)</f>
        <v>1.0399999999999965E-2</v>
      </c>
      <c r="AH16" s="3">
        <f t="shared" si="0"/>
        <v>6.9599999999999884E-2</v>
      </c>
      <c r="AI16" s="3">
        <f t="shared" si="0"/>
        <v>3.620000000000001E-2</v>
      </c>
      <c r="AJ16" s="3">
        <f t="shared" si="0"/>
        <v>4.919999999999991E-2</v>
      </c>
      <c r="AK16" s="3">
        <f t="shared" ref="AK16:AK22" si="3">IF(V16-$V$15&lt;0, "0", V16-$V$15)</f>
        <v>3.4000000000000141E-3</v>
      </c>
      <c r="AL16" s="3">
        <f t="shared" si="1"/>
        <v>4.7800000000000065E-2</v>
      </c>
      <c r="AM16" s="3" t="str">
        <f t="shared" si="1"/>
        <v>0</v>
      </c>
      <c r="AN16" s="3" t="str">
        <f t="shared" si="1"/>
        <v>0</v>
      </c>
      <c r="AO16" s="3">
        <f t="shared" ref="AO16:AO22" si="4">IF(Z16-$Z$15&lt;0, "0", Z16-$Z$15)</f>
        <v>1.5800000000000092E-2</v>
      </c>
      <c r="AP16" s="3">
        <f t="shared" si="2"/>
        <v>4.9199999999999966E-2</v>
      </c>
      <c r="AQ16" s="3">
        <f t="shared" si="2"/>
        <v>1.6000000000000014E-2</v>
      </c>
      <c r="AR16" s="3">
        <f t="shared" si="2"/>
        <v>3.0000000000000027E-3</v>
      </c>
    </row>
    <row r="17" spans="2:58" x14ac:dyDescent="0.3">
      <c r="B17" t="s">
        <v>3</v>
      </c>
      <c r="C17" s="15">
        <v>0.60750000000000004</v>
      </c>
      <c r="D17" s="15">
        <v>0.59370000000000001</v>
      </c>
      <c r="E17" s="15">
        <v>0.55459999999999998</v>
      </c>
      <c r="F17" s="15">
        <v>0.55389999999999995</v>
      </c>
      <c r="G17" s="15">
        <v>0.50619999999999998</v>
      </c>
      <c r="H17" s="15">
        <v>0.50519999999999998</v>
      </c>
      <c r="I17" s="15">
        <v>0.51190000000000002</v>
      </c>
      <c r="J17" s="15">
        <v>0.495</v>
      </c>
      <c r="K17" s="15">
        <v>0.4864</v>
      </c>
      <c r="L17" s="15">
        <v>0.49490000000000001</v>
      </c>
      <c r="M17" s="15">
        <v>0.50339999999999996</v>
      </c>
      <c r="N17" s="15">
        <v>0.48049999999999998</v>
      </c>
      <c r="Q17" t="s">
        <v>3</v>
      </c>
      <c r="R17" s="3">
        <f>C17-$C$6</f>
        <v>3.2600000000000073E-2</v>
      </c>
      <c r="S17" s="3">
        <f>D17-$D$6</f>
        <v>5.5400000000000005E-2</v>
      </c>
      <c r="T17" s="3">
        <f>E17-$E$6</f>
        <v>6.1599999999999988E-2</v>
      </c>
      <c r="U17" s="3">
        <f>F17-$F$6</f>
        <v>2.4999999999999911E-2</v>
      </c>
      <c r="V17" s="3">
        <f>G17-$G$6</f>
        <v>5.9000000000000163E-3</v>
      </c>
      <c r="W17" s="3">
        <f>H17-$H$6</f>
        <v>4.7199999999999964E-2</v>
      </c>
      <c r="X17" s="3">
        <f>I17-$I$6</f>
        <v>-0.27859999999999996</v>
      </c>
      <c r="Y17" s="3">
        <f>J17-$J$6</f>
        <v>2.1600000000000008E-2</v>
      </c>
      <c r="Z17" s="3">
        <f>K17-$K$6</f>
        <v>-3.6999999999999811E-3</v>
      </c>
      <c r="AA17" s="3">
        <f>L17-$L$6</f>
        <v>4.7800000000000009E-2</v>
      </c>
      <c r="AB17" s="3">
        <f>M17-$M$6</f>
        <v>1.1599999999999944E-2</v>
      </c>
      <c r="AC17" s="3">
        <f>N17-$N$6</f>
        <v>9.7999999999999754E-3</v>
      </c>
      <c r="AF17" t="s">
        <v>3</v>
      </c>
      <c r="AG17" s="3">
        <f t="shared" ref="AG17:AG22" si="5">IF(R17-$R$15&lt;0, "0", R17-$R$15)</f>
        <v>8.0000000000000071E-3</v>
      </c>
      <c r="AH17" s="3">
        <f t="shared" si="0"/>
        <v>3.0799999999999939E-2</v>
      </c>
      <c r="AI17" s="3">
        <f t="shared" si="0"/>
        <v>3.6999999999999922E-2</v>
      </c>
      <c r="AJ17" s="3">
        <f t="shared" si="0"/>
        <v>3.9999999999984492E-4</v>
      </c>
      <c r="AK17" s="3" t="str">
        <f t="shared" si="3"/>
        <v>0</v>
      </c>
      <c r="AL17" s="3" t="str">
        <f t="shared" si="1"/>
        <v>0</v>
      </c>
      <c r="AM17" s="3" t="str">
        <f t="shared" si="1"/>
        <v>0</v>
      </c>
      <c r="AN17" s="3" t="str">
        <f t="shared" si="1"/>
        <v>0</v>
      </c>
      <c r="AO17" s="3" t="str">
        <f t="shared" si="4"/>
        <v>0</v>
      </c>
      <c r="AP17" s="3">
        <f t="shared" si="2"/>
        <v>8.900000000000019E-3</v>
      </c>
      <c r="AQ17" s="3" t="str">
        <f t="shared" si="2"/>
        <v>0</v>
      </c>
      <c r="AR17" s="3" t="str">
        <f t="shared" si="2"/>
        <v>0</v>
      </c>
      <c r="BE17" t="s">
        <v>13</v>
      </c>
      <c r="BF17" t="s">
        <v>14</v>
      </c>
    </row>
    <row r="18" spans="2:58" x14ac:dyDescent="0.3">
      <c r="B18" t="s">
        <v>4</v>
      </c>
      <c r="C18" s="15">
        <v>0.74860000000000004</v>
      </c>
      <c r="D18" s="15">
        <v>0.60299999999999998</v>
      </c>
      <c r="E18" s="15">
        <v>0.56140000000000001</v>
      </c>
      <c r="F18" s="15">
        <v>0.54220000000000002</v>
      </c>
      <c r="G18" s="15">
        <v>0.51570000000000005</v>
      </c>
      <c r="H18" s="15">
        <v>0.54449999999999998</v>
      </c>
      <c r="I18" s="15">
        <v>0.59370000000000001</v>
      </c>
      <c r="J18" s="15">
        <v>0.49769999999999998</v>
      </c>
      <c r="K18" s="15">
        <v>0.50829999999999997</v>
      </c>
      <c r="L18" s="15">
        <v>0.45629999999999998</v>
      </c>
      <c r="M18" s="15">
        <v>0.50470000000000004</v>
      </c>
      <c r="N18" s="15">
        <v>0.48399999999999999</v>
      </c>
      <c r="Q18" t="s">
        <v>4</v>
      </c>
      <c r="R18" s="3">
        <f>C18-$C$7</f>
        <v>0.20490000000000008</v>
      </c>
      <c r="S18" s="3">
        <f>D18-$D$7</f>
        <v>5.5499999999999994E-2</v>
      </c>
      <c r="T18" s="3">
        <f>E18-$E$7</f>
        <v>6.9300000000000028E-2</v>
      </c>
      <c r="U18" s="3">
        <f>F18-$F$7</f>
        <v>4.2000000000000037E-2</v>
      </c>
      <c r="V18" s="3">
        <f>G18-$G$7</f>
        <v>2.8900000000000037E-2</v>
      </c>
      <c r="W18" s="3">
        <f>H18-$H$7</f>
        <v>4.4300000000000006E-2</v>
      </c>
      <c r="X18" s="3">
        <f>I18-$I$7</f>
        <v>0.11680000000000001</v>
      </c>
      <c r="Y18" s="3">
        <f>J18-$J$7</f>
        <v>3.009999999999996E-2</v>
      </c>
      <c r="Z18" s="3">
        <f>K18-$K$7</f>
        <v>3.5499999999999976E-2</v>
      </c>
      <c r="AA18" s="3">
        <f>L18-$L$7</f>
        <v>5.1400000000000001E-2</v>
      </c>
      <c r="AB18" s="3">
        <f>M18-$M$7</f>
        <v>4.1100000000000025E-2</v>
      </c>
      <c r="AC18" s="3">
        <f>N18-$N$7</f>
        <v>3.9899999999999991E-2</v>
      </c>
      <c r="AF18" t="s">
        <v>4</v>
      </c>
      <c r="AG18" s="3">
        <f t="shared" si="5"/>
        <v>0.18030000000000002</v>
      </c>
      <c r="AH18" s="3">
        <f t="shared" si="0"/>
        <v>3.0899999999999928E-2</v>
      </c>
      <c r="AI18" s="3">
        <f t="shared" si="0"/>
        <v>4.4699999999999962E-2</v>
      </c>
      <c r="AJ18" s="3">
        <f t="shared" si="0"/>
        <v>1.7399999999999971E-2</v>
      </c>
      <c r="AK18" s="3" t="str">
        <f t="shared" si="3"/>
        <v>0</v>
      </c>
      <c r="AL18" s="3" t="str">
        <f t="shared" si="1"/>
        <v>0</v>
      </c>
      <c r="AM18" s="3">
        <f t="shared" si="1"/>
        <v>5.600000000000005E-2</v>
      </c>
      <c r="AN18" s="3" t="str">
        <f t="shared" si="1"/>
        <v>0</v>
      </c>
      <c r="AO18" s="3" t="str">
        <f t="shared" si="4"/>
        <v>0</v>
      </c>
      <c r="AP18" s="3">
        <f t="shared" si="2"/>
        <v>1.2500000000000011E-2</v>
      </c>
      <c r="AQ18" s="3">
        <f t="shared" si="2"/>
        <v>2.2000000000000353E-3</v>
      </c>
      <c r="AR18" s="3">
        <f t="shared" si="2"/>
        <v>1.0000000000000009E-3</v>
      </c>
      <c r="BD18">
        <v>24</v>
      </c>
      <c r="BE18">
        <f>AY14</f>
        <v>1.774086021505375E-2</v>
      </c>
      <c r="BF18">
        <f>AZ14</f>
        <v>9.7333247212007569E-3</v>
      </c>
    </row>
    <row r="19" spans="2:58" x14ac:dyDescent="0.3">
      <c r="B19" t="s">
        <v>5</v>
      </c>
      <c r="C19" s="15">
        <v>0.58609999999999995</v>
      </c>
      <c r="D19" s="15">
        <v>0.60219999999999996</v>
      </c>
      <c r="E19" s="15">
        <v>0.55810000000000004</v>
      </c>
      <c r="F19" s="15">
        <v>0.56899999999999995</v>
      </c>
      <c r="G19" s="15">
        <v>0.4844</v>
      </c>
      <c r="H19" s="15">
        <v>0.55520000000000003</v>
      </c>
      <c r="I19" s="15">
        <v>0.753</v>
      </c>
      <c r="J19" s="15">
        <v>0.51590000000000003</v>
      </c>
      <c r="K19" s="15">
        <v>0.55189999999999995</v>
      </c>
      <c r="L19" s="15">
        <v>0.48199999999999998</v>
      </c>
      <c r="M19" s="15">
        <v>0.49680000000000002</v>
      </c>
      <c r="N19" s="15">
        <v>0.50590000000000002</v>
      </c>
      <c r="Q19" t="s">
        <v>5</v>
      </c>
      <c r="R19" s="3">
        <f>C19-$C$8</f>
        <v>1.6100000000000003E-2</v>
      </c>
      <c r="S19" s="3">
        <f>D19-$D$8</f>
        <v>3.2899999999999929E-2</v>
      </c>
      <c r="T19" s="3">
        <f>E19-$E$8</f>
        <v>6.6800000000000026E-2</v>
      </c>
      <c r="U19" s="3">
        <f>F19-$F$8</f>
        <v>7.0499999999999952E-2</v>
      </c>
      <c r="V19" s="3">
        <f>G19-$G$8</f>
        <v>3.7999999999999978E-2</v>
      </c>
      <c r="W19" s="3">
        <f>H19-$H$8</f>
        <v>7.2000000000000008E-2</v>
      </c>
      <c r="X19" s="3">
        <f>I19-$I$8</f>
        <v>0.27610000000000001</v>
      </c>
      <c r="Y19" s="3">
        <f>J19-$J$8</f>
        <v>3.2200000000000006E-2</v>
      </c>
      <c r="Z19" s="3">
        <f>K19-$K$8</f>
        <v>-0.1624000000000001</v>
      </c>
      <c r="AA19" s="3">
        <f>L19-$L$8</f>
        <v>5.4400000000000004E-2</v>
      </c>
      <c r="AB19" s="3">
        <f>M19-$M$8</f>
        <v>6.4300000000000024E-2</v>
      </c>
      <c r="AC19" s="3">
        <f>N19-$N$8</f>
        <v>5.2999999999999992E-2</v>
      </c>
      <c r="AF19" t="s">
        <v>5</v>
      </c>
      <c r="AG19" s="3" t="str">
        <f t="shared" si="5"/>
        <v>0</v>
      </c>
      <c r="AH19" s="3">
        <f t="shared" si="0"/>
        <v>8.299999999999863E-3</v>
      </c>
      <c r="AI19" s="3">
        <f t="shared" si="0"/>
        <v>4.219999999999996E-2</v>
      </c>
      <c r="AJ19" s="3">
        <f t="shared" si="0"/>
        <v>4.5899999999999885E-2</v>
      </c>
      <c r="AK19" s="3" t="str">
        <f t="shared" si="3"/>
        <v>0</v>
      </c>
      <c r="AL19" s="3">
        <f t="shared" si="1"/>
        <v>1.1200000000000043E-2</v>
      </c>
      <c r="AM19" s="3">
        <f t="shared" si="1"/>
        <v>0.21530000000000005</v>
      </c>
      <c r="AN19" s="3" t="str">
        <f t="shared" si="1"/>
        <v>0</v>
      </c>
      <c r="AO19" s="3" t="str">
        <f t="shared" si="4"/>
        <v>0</v>
      </c>
      <c r="AP19" s="3">
        <f t="shared" si="2"/>
        <v>1.5500000000000014E-2</v>
      </c>
      <c r="AQ19" s="3">
        <f t="shared" si="2"/>
        <v>2.5400000000000034E-2</v>
      </c>
      <c r="AR19" s="3">
        <f t="shared" si="2"/>
        <v>1.4100000000000001E-2</v>
      </c>
      <c r="BD19">
        <v>48</v>
      </c>
      <c r="BE19">
        <f>AY25</f>
        <v>5.6532258064516137E-2</v>
      </c>
      <c r="BF19">
        <f>AZ25</f>
        <v>1.3516207560015203E-2</v>
      </c>
    </row>
    <row r="20" spans="2:58" x14ac:dyDescent="0.3">
      <c r="B20" t="s">
        <v>6</v>
      </c>
      <c r="C20" s="15">
        <v>0.59450000000000003</v>
      </c>
      <c r="D20" s="15">
        <v>0.59709999999999996</v>
      </c>
      <c r="E20" s="15">
        <v>0.39679999999999999</v>
      </c>
      <c r="F20" s="15">
        <v>0.53029999999999999</v>
      </c>
      <c r="G20" s="15">
        <v>0.53149999999999997</v>
      </c>
      <c r="H20" s="15">
        <v>0.51080000000000003</v>
      </c>
      <c r="I20" s="15">
        <v>0.52100000000000002</v>
      </c>
      <c r="J20" s="15">
        <v>0.53520000000000001</v>
      </c>
      <c r="K20" s="15">
        <v>0.53410000000000002</v>
      </c>
      <c r="L20" s="15">
        <v>0.46560000000000001</v>
      </c>
      <c r="M20" s="15">
        <v>0.625</v>
      </c>
      <c r="N20" s="15">
        <v>0.48599999999999999</v>
      </c>
      <c r="Q20" t="s">
        <v>6</v>
      </c>
      <c r="R20" s="3">
        <f>C20-$C$9</f>
        <v>5.04E-2</v>
      </c>
      <c r="S20" s="3">
        <f>D20-$D$9</f>
        <v>4.0999999999999925E-2</v>
      </c>
      <c r="T20" s="3">
        <f>E20-$E$9</f>
        <v>5.8400000000000007E-2</v>
      </c>
      <c r="U20" s="3">
        <f>F20-$F$9</f>
        <v>5.7800000000000018E-2</v>
      </c>
      <c r="V20" s="3">
        <f>G20-$G$9</f>
        <v>7.6299999999999979E-2</v>
      </c>
      <c r="W20" s="3">
        <f>H20-$H$9</f>
        <v>6.3200000000000034E-2</v>
      </c>
      <c r="X20" s="3">
        <f>I20-$I$9</f>
        <v>5.920000000000003E-2</v>
      </c>
      <c r="Y20" s="3">
        <f>J20-$J$9</f>
        <v>2.8299999999999992E-2</v>
      </c>
      <c r="Z20" s="3">
        <f>K20-$K$9</f>
        <v>5.0300000000000011E-2</v>
      </c>
      <c r="AA20" s="3">
        <f>L20-$L$9</f>
        <v>4.9399999999999999E-2</v>
      </c>
      <c r="AB20" s="3">
        <f>M20-$M$9</f>
        <v>0.15710000000000002</v>
      </c>
      <c r="AC20" s="3">
        <f>N20-$N$9</f>
        <v>3.2499999999999973E-2</v>
      </c>
      <c r="AF20" t="s">
        <v>6</v>
      </c>
      <c r="AG20" s="3">
        <f t="shared" si="5"/>
        <v>2.5799999999999934E-2</v>
      </c>
      <c r="AH20" s="3">
        <f t="shared" si="0"/>
        <v>1.6399999999999859E-2</v>
      </c>
      <c r="AI20" s="3">
        <f t="shared" si="0"/>
        <v>3.3799999999999941E-2</v>
      </c>
      <c r="AJ20" s="3">
        <f t="shared" si="0"/>
        <v>3.3199999999999952E-2</v>
      </c>
      <c r="AK20" s="3">
        <f t="shared" si="3"/>
        <v>1.5500000000000014E-2</v>
      </c>
      <c r="AL20" s="3">
        <f t="shared" si="1"/>
        <v>2.4000000000000687E-3</v>
      </c>
      <c r="AM20" s="3" t="str">
        <f t="shared" si="1"/>
        <v>0</v>
      </c>
      <c r="AN20" s="3" t="str">
        <f t="shared" si="1"/>
        <v>0</v>
      </c>
      <c r="AO20" s="3">
        <f t="shared" si="4"/>
        <v>1.1400000000000021E-2</v>
      </c>
      <c r="AP20" s="3">
        <f t="shared" si="2"/>
        <v>1.0500000000000009E-2</v>
      </c>
      <c r="AQ20" s="3">
        <f t="shared" si="2"/>
        <v>0.11820000000000003</v>
      </c>
      <c r="AR20" s="3" t="str">
        <f t="shared" si="2"/>
        <v>0</v>
      </c>
      <c r="BD20">
        <v>72</v>
      </c>
      <c r="BE20">
        <f>AY36</f>
        <v>7.4510752688172033E-2</v>
      </c>
      <c r="BF20">
        <f>AZ36</f>
        <v>3.5326341430865001E-2</v>
      </c>
    </row>
    <row r="21" spans="2:58" x14ac:dyDescent="0.3">
      <c r="B21" t="s">
        <v>7</v>
      </c>
      <c r="C21" s="15">
        <v>0.61509999999999998</v>
      </c>
      <c r="D21" s="15">
        <v>0.59289999999999998</v>
      </c>
      <c r="E21" s="15">
        <v>0.33079999999999998</v>
      </c>
      <c r="F21" s="15">
        <v>0.49580000000000002</v>
      </c>
      <c r="G21" s="15">
        <v>0.51070000000000004</v>
      </c>
      <c r="H21" s="15">
        <v>0.48099999999999998</v>
      </c>
      <c r="I21" s="15">
        <v>0.54620000000000002</v>
      </c>
      <c r="J21" s="15">
        <v>0.50139999999999996</v>
      </c>
      <c r="K21" s="15">
        <v>0.54330000000000001</v>
      </c>
      <c r="L21" s="15">
        <v>0.45150000000000001</v>
      </c>
      <c r="M21" s="15">
        <v>0.53669999999999995</v>
      </c>
      <c r="N21" s="15">
        <v>0.60240000000000005</v>
      </c>
      <c r="Q21" t="s">
        <v>7</v>
      </c>
      <c r="R21" s="3">
        <f>C21-$C$10</f>
        <v>3.9399999999999991E-2</v>
      </c>
      <c r="S21" s="3">
        <f>D21-$D$10</f>
        <v>5.259999999999998E-2</v>
      </c>
      <c r="T21" s="3">
        <f>E21-$E$10</f>
        <v>1.7399999999999971E-2</v>
      </c>
      <c r="U21" s="3">
        <f>F21-$F$10</f>
        <v>-0.11849999999999994</v>
      </c>
      <c r="V21" s="3">
        <f>G21-$G$10</f>
        <v>6.8900000000000017E-2</v>
      </c>
      <c r="W21" s="3">
        <f>H21-$H$10</f>
        <v>4.6199999999999963E-2</v>
      </c>
      <c r="X21" s="3">
        <f>I21-$I$10</f>
        <v>1.6000000000000014E-2</v>
      </c>
      <c r="Y21" s="3">
        <f>J21-$J$10</f>
        <v>-9.9000000000000199E-3</v>
      </c>
      <c r="Z21" s="3">
        <f>K21-$K$10</f>
        <v>3.7200000000000011E-2</v>
      </c>
      <c r="AA21" s="3">
        <f>L21-$L$10</f>
        <v>4.9600000000000033E-2</v>
      </c>
      <c r="AB21" s="3">
        <f>M21-$M$10</f>
        <v>1.7299999999999982E-2</v>
      </c>
      <c r="AC21" s="3">
        <f>N21-$N$10</f>
        <v>7.2300000000000031E-2</v>
      </c>
      <c r="AF21" t="s">
        <v>7</v>
      </c>
      <c r="AG21" s="3">
        <f t="shared" si="5"/>
        <v>1.4799999999999924E-2</v>
      </c>
      <c r="AH21" s="3">
        <f t="shared" si="0"/>
        <v>2.7999999999999914E-2</v>
      </c>
      <c r="AI21" s="3" t="str">
        <f t="shared" si="0"/>
        <v>0</v>
      </c>
      <c r="AJ21" s="3" t="str">
        <f t="shared" si="0"/>
        <v>0</v>
      </c>
      <c r="AK21" s="3">
        <f t="shared" si="3"/>
        <v>8.1000000000000516E-3</v>
      </c>
      <c r="AL21" s="3" t="str">
        <f t="shared" si="1"/>
        <v>0</v>
      </c>
      <c r="AM21" s="3" t="str">
        <f t="shared" si="1"/>
        <v>0</v>
      </c>
      <c r="AN21" s="3" t="str">
        <f t="shared" si="1"/>
        <v>0</v>
      </c>
      <c r="AO21" s="3" t="str">
        <f t="shared" si="4"/>
        <v>0</v>
      </c>
      <c r="AP21" s="3">
        <f t="shared" si="2"/>
        <v>1.0700000000000043E-2</v>
      </c>
      <c r="AQ21" s="3" t="str">
        <f t="shared" si="2"/>
        <v>0</v>
      </c>
      <c r="AR21" s="3">
        <f t="shared" si="2"/>
        <v>3.3400000000000041E-2</v>
      </c>
      <c r="BD21">
        <v>96</v>
      </c>
      <c r="BE21">
        <f>$AY$47</f>
        <v>9.051720430107528E-2</v>
      </c>
      <c r="BF21">
        <f>$AZ$47</f>
        <v>4.2468652616742077E-2</v>
      </c>
    </row>
    <row r="22" spans="2:58" x14ac:dyDescent="0.3">
      <c r="B22" t="s">
        <v>8</v>
      </c>
      <c r="C22" s="15">
        <v>0.55889999999999995</v>
      </c>
      <c r="D22" s="15">
        <v>0.54769999999999996</v>
      </c>
      <c r="E22" s="15">
        <v>0.52639999999999998</v>
      </c>
      <c r="F22" s="15">
        <v>0.5302</v>
      </c>
      <c r="G22" s="15">
        <v>0.5121</v>
      </c>
      <c r="H22" s="15">
        <v>0.52329999999999999</v>
      </c>
      <c r="I22" s="15">
        <v>0.5131</v>
      </c>
      <c r="J22" s="15">
        <v>0.52329999999999999</v>
      </c>
      <c r="K22" s="15">
        <v>0.27589999999999998</v>
      </c>
      <c r="L22" s="15">
        <v>0.44929999999999998</v>
      </c>
      <c r="M22" s="15">
        <v>0.4365</v>
      </c>
      <c r="N22" s="15">
        <v>0.48670000000000002</v>
      </c>
      <c r="Q22" t="s">
        <v>8</v>
      </c>
      <c r="R22" s="3">
        <f>C22-$C$11</f>
        <v>3.5399999999999987E-2</v>
      </c>
      <c r="S22" s="3">
        <f>D22-$D$11</f>
        <v>3.8799999999999946E-2</v>
      </c>
      <c r="T22" s="3">
        <f>E22-$E$11</f>
        <v>3.9300000000000002E-2</v>
      </c>
      <c r="U22" s="3">
        <f>F22-$F$11</f>
        <v>4.2999999999999983E-2</v>
      </c>
      <c r="V22" s="3">
        <f>G22-$G$11</f>
        <v>6.1300000000000021E-2</v>
      </c>
      <c r="W22" s="3">
        <f>H22-$H$11</f>
        <v>3.7899999999999989E-2</v>
      </c>
      <c r="X22" s="3">
        <f>I22-$I$11</f>
        <v>4.1800000000000004E-2</v>
      </c>
      <c r="Y22" s="3">
        <f>J22-$J$11</f>
        <v>2.7100000000000013E-2</v>
      </c>
      <c r="Z22" s="3">
        <f>K22-$K$11</f>
        <v>-6.5200000000000036E-2</v>
      </c>
      <c r="AA22" s="3">
        <f>L22-$L$11</f>
        <v>4.4599999999999973E-2</v>
      </c>
      <c r="AB22" s="3">
        <f>M22-$M$11</f>
        <v>4.4899999999999995E-2</v>
      </c>
      <c r="AC22" s="3">
        <f>N22-$N$11</f>
        <v>5.2700000000000025E-2</v>
      </c>
      <c r="AF22" t="s">
        <v>8</v>
      </c>
      <c r="AG22" s="3">
        <f t="shared" si="5"/>
        <v>1.0799999999999921E-2</v>
      </c>
      <c r="AH22" s="3">
        <f t="shared" si="0"/>
        <v>1.4199999999999879E-2</v>
      </c>
      <c r="AI22" s="3">
        <f t="shared" si="0"/>
        <v>1.4699999999999935E-2</v>
      </c>
      <c r="AJ22" s="3">
        <f t="shared" si="0"/>
        <v>1.8399999999999916E-2</v>
      </c>
      <c r="AK22" s="3">
        <f t="shared" si="3"/>
        <v>5.0000000000005596E-4</v>
      </c>
      <c r="AL22" s="3" t="str">
        <f t="shared" si="1"/>
        <v>0</v>
      </c>
      <c r="AM22" s="3" t="str">
        <f t="shared" si="1"/>
        <v>0</v>
      </c>
      <c r="AN22" s="3" t="str">
        <f t="shared" si="1"/>
        <v>0</v>
      </c>
      <c r="AO22" s="3" t="str">
        <f t="shared" si="4"/>
        <v>0</v>
      </c>
      <c r="AP22" s="3">
        <f t="shared" si="2"/>
        <v>5.6999999999999829E-3</v>
      </c>
      <c r="AQ22" s="3">
        <f t="shared" si="2"/>
        <v>6.0000000000000053E-3</v>
      </c>
      <c r="AR22" s="3">
        <f t="shared" si="2"/>
        <v>1.3800000000000034E-2</v>
      </c>
      <c r="BD22">
        <v>120</v>
      </c>
      <c r="BE22">
        <f>AY58</f>
        <v>0.10592150537634409</v>
      </c>
      <c r="BF22">
        <f>AZ58</f>
        <v>5.3754304266671452E-2</v>
      </c>
    </row>
    <row r="23" spans="2:58" ht="15" thickBot="1" x14ac:dyDescent="0.35">
      <c r="BD23">
        <v>144</v>
      </c>
      <c r="BE23">
        <f>AY69</f>
        <v>0.10857741935483871</v>
      </c>
      <c r="BF23">
        <f>AZ69</f>
        <v>6.1226048386618749E-2</v>
      </c>
    </row>
    <row r="24" spans="2:58" x14ac:dyDescent="0.3">
      <c r="B24">
        <v>48</v>
      </c>
      <c r="Q24">
        <v>48</v>
      </c>
      <c r="AF24">
        <v>48</v>
      </c>
      <c r="AV24" t="s">
        <v>10</v>
      </c>
      <c r="AW24" t="s">
        <v>11</v>
      </c>
      <c r="AX24" t="s">
        <v>12</v>
      </c>
      <c r="AY24" s="4" t="s">
        <v>13</v>
      </c>
      <c r="AZ24" s="5" t="s">
        <v>14</v>
      </c>
      <c r="BD24">
        <v>168</v>
      </c>
      <c r="BE24">
        <f>AY80</f>
        <v>0.12000430107526881</v>
      </c>
      <c r="BF24">
        <f>AZ80</f>
        <v>6.7815338904804651E-2</v>
      </c>
    </row>
    <row r="25" spans="2:58" ht="15" thickBot="1" x14ac:dyDescent="0.35">
      <c r="B25" t="s">
        <v>0</v>
      </c>
      <c r="C25" s="1">
        <v>1</v>
      </c>
      <c r="D25" s="1">
        <v>2</v>
      </c>
      <c r="E25" s="1">
        <v>3</v>
      </c>
      <c r="F25" s="1">
        <v>4</v>
      </c>
      <c r="G25" s="1">
        <v>5</v>
      </c>
      <c r="H25" s="1">
        <v>6</v>
      </c>
      <c r="I25" s="1">
        <v>7</v>
      </c>
      <c r="J25" s="1">
        <v>8</v>
      </c>
      <c r="K25" s="1">
        <v>9</v>
      </c>
      <c r="L25" s="1">
        <v>10</v>
      </c>
      <c r="M25" s="1">
        <v>11</v>
      </c>
      <c r="N25" s="1">
        <v>12</v>
      </c>
      <c r="Q25" t="s">
        <v>0</v>
      </c>
      <c r="R25" s="1">
        <v>1</v>
      </c>
      <c r="S25" s="1">
        <v>2</v>
      </c>
      <c r="T25" s="1">
        <v>3</v>
      </c>
      <c r="U25" s="1">
        <v>4</v>
      </c>
      <c r="V25" s="1">
        <v>5</v>
      </c>
      <c r="W25" s="1">
        <v>6</v>
      </c>
      <c r="X25" s="1">
        <v>7</v>
      </c>
      <c r="Y25" s="1">
        <v>8</v>
      </c>
      <c r="Z25" s="1">
        <v>9</v>
      </c>
      <c r="AA25" s="1">
        <v>10</v>
      </c>
      <c r="AB25" s="1">
        <v>11</v>
      </c>
      <c r="AC25" s="1">
        <v>12</v>
      </c>
      <c r="AF25" t="s">
        <v>0</v>
      </c>
      <c r="AG25" s="1">
        <v>1</v>
      </c>
      <c r="AH25" s="1">
        <v>2</v>
      </c>
      <c r="AI25" s="1">
        <v>3</v>
      </c>
      <c r="AJ25" s="1">
        <v>4</v>
      </c>
      <c r="AK25" s="1">
        <v>5</v>
      </c>
      <c r="AL25" s="1">
        <v>6</v>
      </c>
      <c r="AM25" s="1">
        <v>7</v>
      </c>
      <c r="AN25" s="1">
        <v>8</v>
      </c>
      <c r="AO25" s="1">
        <v>9</v>
      </c>
      <c r="AP25" s="1">
        <v>10</v>
      </c>
      <c r="AQ25" s="1">
        <v>11</v>
      </c>
      <c r="AR25" s="1">
        <v>12</v>
      </c>
      <c r="AV25">
        <f>SUM(AG26:AJ33)/31</f>
        <v>5.2312903225806423E-2</v>
      </c>
      <c r="AW25">
        <f>SUM(AK26:AN33)/31</f>
        <v>7.165483870967744E-2</v>
      </c>
      <c r="AX25">
        <f>SUM(AO26:AR33)/31</f>
        <v>4.5629032258064556E-2</v>
      </c>
      <c r="AY25" s="6">
        <f>AVERAGE(AV25:AX25)</f>
        <v>5.6532258064516137E-2</v>
      </c>
      <c r="AZ25" s="7">
        <f>STDEV(AV25:AX25)</f>
        <v>1.3516207560015203E-2</v>
      </c>
      <c r="BA25">
        <f>AZ25*100/AY25</f>
        <v>23.908840762366406</v>
      </c>
      <c r="BD25">
        <v>192</v>
      </c>
      <c r="BE25">
        <f>AY91</f>
        <v>0.12984301075268814</v>
      </c>
      <c r="BF25">
        <f>AZ91</f>
        <v>6.9756294539046679E-2</v>
      </c>
    </row>
    <row r="26" spans="2:58" x14ac:dyDescent="0.3">
      <c r="B26" t="s">
        <v>1</v>
      </c>
      <c r="C26" s="15">
        <v>0.56259999999999999</v>
      </c>
      <c r="D26" s="15">
        <v>0.57799999999999996</v>
      </c>
      <c r="E26" s="15">
        <v>0.55479999999999996</v>
      </c>
      <c r="F26" s="15">
        <v>0.56599999999999995</v>
      </c>
      <c r="G26" s="15">
        <v>0.57689999999999997</v>
      </c>
      <c r="H26" s="15">
        <v>0.52759999999999996</v>
      </c>
      <c r="I26" s="15">
        <v>0.53010000000000002</v>
      </c>
      <c r="J26" s="15">
        <v>0.51</v>
      </c>
      <c r="K26" s="15">
        <v>0.53549999999999998</v>
      </c>
      <c r="L26" s="15">
        <v>0.55969999999999998</v>
      </c>
      <c r="M26" s="15">
        <v>0.46560000000000001</v>
      </c>
      <c r="N26" s="15">
        <v>0.46160000000000001</v>
      </c>
      <c r="Q26" t="s">
        <v>1</v>
      </c>
      <c r="R26" s="11">
        <f>C26-$C$4</f>
        <v>2.3900000000000032E-2</v>
      </c>
      <c r="S26" s="3">
        <f>D26-$D$4</f>
        <v>3.7200000000000011E-2</v>
      </c>
      <c r="T26" s="3">
        <f>E26-$E$4</f>
        <v>5.5599999999999983E-2</v>
      </c>
      <c r="U26" s="3">
        <f>F26-$F$4</f>
        <v>6.9399999999999962E-2</v>
      </c>
      <c r="V26" s="11">
        <f>G26-$G$4</f>
        <v>7.229999999999992E-2</v>
      </c>
      <c r="W26" s="3">
        <f>H26-$H$4</f>
        <v>6.0699999999999976E-2</v>
      </c>
      <c r="X26" s="3">
        <f>I26-$I$4</f>
        <v>3.8700000000000012E-2</v>
      </c>
      <c r="Y26" s="3">
        <f>J26-$J$4</f>
        <v>5.5300000000000016E-2</v>
      </c>
      <c r="Z26" s="11">
        <f>K26-$K$4</f>
        <v>3.9199999999999957E-2</v>
      </c>
      <c r="AA26" s="3">
        <f>L26-$L$4</f>
        <v>7.5399999999999967E-2</v>
      </c>
      <c r="AB26" s="3">
        <f>M26-$M$4</f>
        <v>5.6800000000000017E-2</v>
      </c>
      <c r="AC26" s="3">
        <f>N26-$N$4</f>
        <v>3.3100000000000018E-2</v>
      </c>
      <c r="AF26" t="s">
        <v>1</v>
      </c>
      <c r="AG26" s="3">
        <f>IF(R26-$R$26&lt;0,"0",R26-$R$26)</f>
        <v>0</v>
      </c>
      <c r="AH26" s="3">
        <f t="shared" ref="AH26:AJ33" si="6">IF(S26-$R$26&lt;0,"0",S26-$R$26)</f>
        <v>1.3299999999999979E-2</v>
      </c>
      <c r="AI26" s="3">
        <f t="shared" si="6"/>
        <v>3.169999999999995E-2</v>
      </c>
      <c r="AJ26" s="3">
        <f t="shared" si="6"/>
        <v>4.5499999999999929E-2</v>
      </c>
      <c r="AK26" s="3">
        <f>IF(V26-$V$26&lt;0,"0",V26-$V$26)</f>
        <v>0</v>
      </c>
      <c r="AL26" s="3" t="str">
        <f t="shared" ref="AL26:AN33" si="7">IF(W26-$V$26&lt;0,"0",W26-$V$26)</f>
        <v>0</v>
      </c>
      <c r="AM26" s="3" t="str">
        <f t="shared" si="7"/>
        <v>0</v>
      </c>
      <c r="AN26" s="3" t="str">
        <f t="shared" si="7"/>
        <v>0</v>
      </c>
      <c r="AO26" s="3">
        <f>IF(Z26-$Z$26&lt;0,"0",Z26-$Z$26)</f>
        <v>0</v>
      </c>
      <c r="AP26" s="3">
        <f t="shared" ref="AP26:AR33" si="8">IF(AA26-$Z$26&lt;0,"0",AA26-$Z$26)</f>
        <v>3.620000000000001E-2</v>
      </c>
      <c r="AQ26" s="3">
        <f t="shared" si="8"/>
        <v>1.760000000000006E-2</v>
      </c>
      <c r="AR26" s="3" t="str">
        <f t="shared" si="8"/>
        <v>0</v>
      </c>
      <c r="BD26">
        <v>216</v>
      </c>
      <c r="BE26">
        <f>AY102</f>
        <v>0.13380860215053764</v>
      </c>
      <c r="BF26">
        <f>AZ102</f>
        <v>7.6709718544532554E-2</v>
      </c>
    </row>
    <row r="27" spans="2:58" x14ac:dyDescent="0.3">
      <c r="B27" t="s">
        <v>2</v>
      </c>
      <c r="C27" s="15">
        <v>0.60860000000000003</v>
      </c>
      <c r="D27" s="15">
        <v>0.70350000000000001</v>
      </c>
      <c r="E27" s="15">
        <v>0.53749999999999998</v>
      </c>
      <c r="F27" s="15">
        <v>0.54459999999999997</v>
      </c>
      <c r="G27" s="15">
        <v>0.48499999999999999</v>
      </c>
      <c r="H27" s="15">
        <v>0.64329999999999998</v>
      </c>
      <c r="I27" s="15">
        <v>0.52339999999999998</v>
      </c>
      <c r="J27" s="15">
        <v>0.499</v>
      </c>
      <c r="K27" s="15">
        <v>0.56630000000000003</v>
      </c>
      <c r="L27" s="15">
        <v>0.56920000000000004</v>
      </c>
      <c r="M27" s="15">
        <v>0.47770000000000001</v>
      </c>
      <c r="N27" s="15">
        <v>0.46629999999999999</v>
      </c>
      <c r="Q27" t="s">
        <v>2</v>
      </c>
      <c r="R27" s="3">
        <f>C27-$C$5</f>
        <v>3.080000000000005E-2</v>
      </c>
      <c r="S27" s="3">
        <f>D27-$D$5</f>
        <v>7.3599999999999999E-2</v>
      </c>
      <c r="T27" s="3">
        <f>E27-$E$5</f>
        <v>6.7500000000000004E-2</v>
      </c>
      <c r="U27" s="3">
        <f>F27-$F$5</f>
        <v>7.7699999999999991E-2</v>
      </c>
      <c r="V27" s="3">
        <f>G27-$G$5</f>
        <v>6.6899999999999959E-2</v>
      </c>
      <c r="W27" s="3">
        <f>H27-$H$5</f>
        <v>9.0400000000000036E-2</v>
      </c>
      <c r="X27" s="3">
        <f>I27-$I$5</f>
        <v>1.8399999999999972E-2</v>
      </c>
      <c r="Y27" s="3">
        <f>J27-$J$5</f>
        <v>3.7999999999999978E-2</v>
      </c>
      <c r="Z27" s="3">
        <f>K27-$K$5</f>
        <v>4.8800000000000066E-2</v>
      </c>
      <c r="AA27" s="3">
        <f>L27-$L$5</f>
        <v>7.7200000000000046E-2</v>
      </c>
      <c r="AB27" s="3">
        <f>M27-$M$5</f>
        <v>6.090000000000001E-2</v>
      </c>
      <c r="AC27" s="3">
        <f>N27-$N$5</f>
        <v>4.8399999999999999E-2</v>
      </c>
      <c r="AF27" t="s">
        <v>2</v>
      </c>
      <c r="AG27" s="3">
        <f>IF(R27-$R$26&lt;0,"0",R27-$R$26)</f>
        <v>6.9000000000000172E-3</v>
      </c>
      <c r="AH27" s="3">
        <f t="shared" si="6"/>
        <v>4.9699999999999966E-2</v>
      </c>
      <c r="AI27" s="3">
        <f t="shared" si="6"/>
        <v>4.3599999999999972E-2</v>
      </c>
      <c r="AJ27" s="3">
        <f t="shared" si="6"/>
        <v>5.3799999999999959E-2</v>
      </c>
      <c r="AK27" s="3" t="str">
        <f t="shared" ref="AK27:AK33" si="9">IF(V27-$V$26&lt;0,"0",V27-$V$26)</f>
        <v>0</v>
      </c>
      <c r="AL27" s="3">
        <f t="shared" si="7"/>
        <v>1.8100000000000116E-2</v>
      </c>
      <c r="AM27" s="3" t="str">
        <f t="shared" si="7"/>
        <v>0</v>
      </c>
      <c r="AN27" s="3" t="str">
        <f t="shared" si="7"/>
        <v>0</v>
      </c>
      <c r="AO27" s="3">
        <f t="shared" ref="AO27:AO33" si="10">IF(Z27-$Z$26&lt;0,"0",Z27-$Z$26)</f>
        <v>9.6000000000001084E-3</v>
      </c>
      <c r="AP27" s="3">
        <f t="shared" si="8"/>
        <v>3.8000000000000089E-2</v>
      </c>
      <c r="AQ27" s="3">
        <f t="shared" si="8"/>
        <v>2.1700000000000053E-2</v>
      </c>
      <c r="AR27" s="3">
        <f t="shared" si="8"/>
        <v>9.2000000000000415E-3</v>
      </c>
      <c r="BD27">
        <v>240</v>
      </c>
      <c r="BE27">
        <f>AY113</f>
        <v>0.13439569892473119</v>
      </c>
      <c r="BF27">
        <f>AZ113</f>
        <v>8.3521238105687193E-2</v>
      </c>
    </row>
    <row r="28" spans="2:58" x14ac:dyDescent="0.3">
      <c r="B28" t="s">
        <v>3</v>
      </c>
      <c r="C28" s="15">
        <v>0.60409999999999997</v>
      </c>
      <c r="D28" s="15">
        <v>0.60529999999999995</v>
      </c>
      <c r="E28" s="15">
        <v>0.57010000000000005</v>
      </c>
      <c r="F28" s="15">
        <v>0.56259999999999999</v>
      </c>
      <c r="G28" s="15">
        <v>0.50280000000000002</v>
      </c>
      <c r="H28" s="15">
        <v>0.61550000000000005</v>
      </c>
      <c r="I28" s="15">
        <v>0.51180000000000003</v>
      </c>
      <c r="J28" s="15">
        <v>0.498</v>
      </c>
      <c r="K28" s="15">
        <v>0.48620000000000002</v>
      </c>
      <c r="L28" s="15">
        <v>0.49830000000000002</v>
      </c>
      <c r="M28" s="15">
        <v>0.51939999999999997</v>
      </c>
      <c r="N28" s="15">
        <v>0.4829</v>
      </c>
      <c r="Q28" t="s">
        <v>3</v>
      </c>
      <c r="R28" s="3">
        <f>C28-$C$6</f>
        <v>2.9200000000000004E-2</v>
      </c>
      <c r="S28" s="3">
        <f>D28-$D$6</f>
        <v>6.6999999999999948E-2</v>
      </c>
      <c r="T28" s="3">
        <f>E28-$E$6</f>
        <v>7.7100000000000057E-2</v>
      </c>
      <c r="U28" s="3">
        <f>F28-$F$6</f>
        <v>3.3699999999999952E-2</v>
      </c>
      <c r="V28" s="3">
        <f>G28-$G$6</f>
        <v>2.5000000000000577E-3</v>
      </c>
      <c r="W28" s="3">
        <f>H28-$H$6</f>
        <v>0.15750000000000003</v>
      </c>
      <c r="X28" s="3">
        <f>I28-$I$6</f>
        <v>-0.27869999999999995</v>
      </c>
      <c r="Y28" s="3">
        <f>J28-$J$6</f>
        <v>2.4600000000000011E-2</v>
      </c>
      <c r="Z28" s="3">
        <f>K28-$K$6</f>
        <v>-3.8999999999999591E-3</v>
      </c>
      <c r="AA28" s="3">
        <f>L28-$L$6</f>
        <v>5.1200000000000023E-2</v>
      </c>
      <c r="AB28" s="3">
        <f>M28-$M$6</f>
        <v>2.7599999999999958E-2</v>
      </c>
      <c r="AC28" s="3">
        <f>N28-$N$6</f>
        <v>1.2199999999999989E-2</v>
      </c>
      <c r="AF28" t="s">
        <v>3</v>
      </c>
      <c r="AG28" s="3">
        <f t="shared" ref="AG28:AG33" si="11">IF(R28-$R$26&lt;0,"0",R28-$R$26)</f>
        <v>5.2999999999999714E-3</v>
      </c>
      <c r="AH28" s="3">
        <f t="shared" si="6"/>
        <v>4.3099999999999916E-2</v>
      </c>
      <c r="AI28" s="3">
        <f t="shared" si="6"/>
        <v>5.3200000000000025E-2</v>
      </c>
      <c r="AJ28" s="3">
        <f t="shared" si="6"/>
        <v>9.7999999999999199E-3</v>
      </c>
      <c r="AK28" s="3" t="str">
        <f t="shared" si="9"/>
        <v>0</v>
      </c>
      <c r="AL28" s="3">
        <f t="shared" si="7"/>
        <v>8.5200000000000109E-2</v>
      </c>
      <c r="AM28" s="3" t="str">
        <f t="shared" si="7"/>
        <v>0</v>
      </c>
      <c r="AN28" s="3" t="str">
        <f t="shared" si="7"/>
        <v>0</v>
      </c>
      <c r="AO28" s="3" t="str">
        <f t="shared" si="10"/>
        <v>0</v>
      </c>
      <c r="AP28" s="3">
        <f t="shared" si="8"/>
        <v>1.2000000000000066E-2</v>
      </c>
      <c r="AQ28" s="3" t="str">
        <f t="shared" si="8"/>
        <v>0</v>
      </c>
      <c r="AR28" s="3" t="str">
        <f t="shared" si="8"/>
        <v>0</v>
      </c>
    </row>
    <row r="29" spans="2:58" x14ac:dyDescent="0.3">
      <c r="B29" t="s">
        <v>4</v>
      </c>
      <c r="C29" s="15">
        <v>1.1761999999999999</v>
      </c>
      <c r="D29" s="15">
        <v>0.60270000000000001</v>
      </c>
      <c r="E29" s="15">
        <v>0.5696</v>
      </c>
      <c r="F29" s="15">
        <v>0.54449999999999998</v>
      </c>
      <c r="G29" s="15">
        <v>0.67479999999999996</v>
      </c>
      <c r="H29" s="15">
        <v>0.53969999999999996</v>
      </c>
      <c r="I29" s="15">
        <v>1.4066000000000001</v>
      </c>
      <c r="J29" s="15">
        <v>0.4945</v>
      </c>
      <c r="K29" s="15">
        <v>0.50470000000000004</v>
      </c>
      <c r="L29" s="15">
        <v>0.4652</v>
      </c>
      <c r="M29" s="15">
        <v>0.5</v>
      </c>
      <c r="N29" s="15">
        <v>0.48870000000000002</v>
      </c>
      <c r="Q29" t="s">
        <v>4</v>
      </c>
      <c r="R29" s="3">
        <f>C29-$C$7</f>
        <v>0.63249999999999995</v>
      </c>
      <c r="S29" s="3">
        <f>D29-$D$7</f>
        <v>5.5200000000000027E-2</v>
      </c>
      <c r="T29" s="3">
        <f>E29-$E$7</f>
        <v>7.7500000000000013E-2</v>
      </c>
      <c r="U29" s="3">
        <f>F29-$F$7</f>
        <v>4.4300000000000006E-2</v>
      </c>
      <c r="V29" s="3">
        <f>G29-$G$7</f>
        <v>0.18799999999999994</v>
      </c>
      <c r="W29" s="3">
        <f>H29-$H$7</f>
        <v>3.949999999999998E-2</v>
      </c>
      <c r="X29" s="3">
        <f>I29-$I$7</f>
        <v>0.92970000000000008</v>
      </c>
      <c r="Y29" s="3">
        <f>J29-$J$7</f>
        <v>2.6899999999999979E-2</v>
      </c>
      <c r="Z29" s="3">
        <f>K29-$K$7</f>
        <v>3.1900000000000039E-2</v>
      </c>
      <c r="AA29" s="3">
        <f>L29-$L$7</f>
        <v>6.030000000000002E-2</v>
      </c>
      <c r="AB29" s="3">
        <f>M29-$M$7</f>
        <v>3.6399999999999988E-2</v>
      </c>
      <c r="AC29" s="3">
        <f>N29-$N$7</f>
        <v>4.4600000000000029E-2</v>
      </c>
      <c r="AF29" t="s">
        <v>4</v>
      </c>
      <c r="AG29" s="3">
        <f t="shared" si="11"/>
        <v>0.60859999999999992</v>
      </c>
      <c r="AH29" s="3">
        <f t="shared" si="6"/>
        <v>3.1299999999999994E-2</v>
      </c>
      <c r="AI29" s="3">
        <f t="shared" si="6"/>
        <v>5.3599999999999981E-2</v>
      </c>
      <c r="AJ29" s="3">
        <f t="shared" si="6"/>
        <v>2.0399999999999974E-2</v>
      </c>
      <c r="AK29" s="3">
        <f t="shared" si="9"/>
        <v>0.11570000000000003</v>
      </c>
      <c r="AL29" s="3" t="str">
        <f t="shared" si="7"/>
        <v>0</v>
      </c>
      <c r="AM29" s="3">
        <f t="shared" si="7"/>
        <v>0.85740000000000016</v>
      </c>
      <c r="AN29" s="3" t="str">
        <f t="shared" si="7"/>
        <v>0</v>
      </c>
      <c r="AO29" s="3" t="str">
        <f t="shared" si="10"/>
        <v>0</v>
      </c>
      <c r="AP29" s="3">
        <f t="shared" si="8"/>
        <v>2.1100000000000063E-2</v>
      </c>
      <c r="AQ29" s="3" t="str">
        <f t="shared" si="8"/>
        <v>0</v>
      </c>
      <c r="AR29" s="3">
        <f t="shared" si="8"/>
        <v>5.4000000000000714E-3</v>
      </c>
    </row>
    <row r="30" spans="2:58" x14ac:dyDescent="0.3">
      <c r="B30" t="s">
        <v>5</v>
      </c>
      <c r="C30" s="15">
        <v>0.58330000000000004</v>
      </c>
      <c r="D30" s="15">
        <v>0.59989999999999999</v>
      </c>
      <c r="E30" s="15">
        <v>0.57230000000000003</v>
      </c>
      <c r="F30" s="15">
        <v>0.57779999999999998</v>
      </c>
      <c r="G30" s="15">
        <v>0.49309999999999998</v>
      </c>
      <c r="H30" s="15">
        <v>0.90869999999999995</v>
      </c>
      <c r="I30" s="15">
        <v>0.79790000000000005</v>
      </c>
      <c r="J30" s="15">
        <v>0.50770000000000004</v>
      </c>
      <c r="K30" s="15">
        <v>0.55469999999999997</v>
      </c>
      <c r="L30" s="15">
        <v>0.48849999999999999</v>
      </c>
      <c r="M30" s="15">
        <v>0.51180000000000003</v>
      </c>
      <c r="N30" s="15">
        <v>0.51249999999999996</v>
      </c>
      <c r="Q30" t="s">
        <v>5</v>
      </c>
      <c r="R30" s="3">
        <f>C30-$C$8</f>
        <v>1.330000000000009E-2</v>
      </c>
      <c r="S30" s="3">
        <f>D30-$D$8</f>
        <v>3.0599999999999961E-2</v>
      </c>
      <c r="T30" s="3">
        <f>E30-$E$8</f>
        <v>8.1000000000000016E-2</v>
      </c>
      <c r="U30" s="3">
        <f>F30-$F$8</f>
        <v>7.9299999999999982E-2</v>
      </c>
      <c r="V30" s="3">
        <f>G30-$G$8</f>
        <v>4.6699999999999964E-2</v>
      </c>
      <c r="W30" s="3">
        <f>H30-$H$8</f>
        <v>0.42549999999999993</v>
      </c>
      <c r="X30" s="3">
        <f>I30-$I$8</f>
        <v>0.32100000000000006</v>
      </c>
      <c r="Y30" s="3">
        <f>J30-$J$8</f>
        <v>2.4000000000000021E-2</v>
      </c>
      <c r="Z30" s="3">
        <f>K30-$K$8</f>
        <v>-0.15960000000000008</v>
      </c>
      <c r="AA30" s="3">
        <f>L30-$L$8</f>
        <v>6.090000000000001E-2</v>
      </c>
      <c r="AB30" s="3">
        <f>M30-$M$8</f>
        <v>7.9300000000000037E-2</v>
      </c>
      <c r="AC30" s="3">
        <f>N30-$N$8</f>
        <v>5.9599999999999931E-2</v>
      </c>
      <c r="AF30" t="s">
        <v>5</v>
      </c>
      <c r="AG30" s="3" t="str">
        <f t="shared" si="11"/>
        <v>0</v>
      </c>
      <c r="AH30" s="3">
        <f t="shared" si="6"/>
        <v>6.6999999999999282E-3</v>
      </c>
      <c r="AI30" s="3">
        <f t="shared" si="6"/>
        <v>5.7099999999999984E-2</v>
      </c>
      <c r="AJ30" s="3">
        <f t="shared" si="6"/>
        <v>5.5399999999999949E-2</v>
      </c>
      <c r="AK30" s="3" t="str">
        <f t="shared" si="9"/>
        <v>0</v>
      </c>
      <c r="AL30" s="3">
        <f t="shared" si="7"/>
        <v>0.35320000000000001</v>
      </c>
      <c r="AM30" s="3">
        <f t="shared" si="7"/>
        <v>0.24870000000000014</v>
      </c>
      <c r="AN30" s="3" t="str">
        <f t="shared" si="7"/>
        <v>0</v>
      </c>
      <c r="AO30" s="3" t="str">
        <f t="shared" si="10"/>
        <v>0</v>
      </c>
      <c r="AP30" s="3">
        <f t="shared" si="8"/>
        <v>2.1700000000000053E-2</v>
      </c>
      <c r="AQ30" s="3">
        <f t="shared" si="8"/>
        <v>4.010000000000008E-2</v>
      </c>
      <c r="AR30" s="3">
        <f t="shared" si="8"/>
        <v>2.0399999999999974E-2</v>
      </c>
    </row>
    <row r="31" spans="2:58" x14ac:dyDescent="0.3">
      <c r="B31" t="s">
        <v>6</v>
      </c>
      <c r="C31" s="15">
        <v>0.59619999999999995</v>
      </c>
      <c r="D31" s="15">
        <v>0.6018</v>
      </c>
      <c r="E31" s="15">
        <v>0.40699999999999997</v>
      </c>
      <c r="F31" s="15">
        <v>0.54020000000000001</v>
      </c>
      <c r="G31" s="15">
        <v>0.54600000000000004</v>
      </c>
      <c r="H31" s="15">
        <v>0.51459999999999995</v>
      </c>
      <c r="I31" s="15">
        <v>0.53149999999999997</v>
      </c>
      <c r="J31" s="15">
        <v>0.5333</v>
      </c>
      <c r="K31" s="15">
        <v>0.54810000000000003</v>
      </c>
      <c r="L31" s="15">
        <v>0.47089999999999999</v>
      </c>
      <c r="M31" s="15">
        <v>1.1275999999999999</v>
      </c>
      <c r="N31" s="15">
        <v>0.495</v>
      </c>
      <c r="Q31" t="s">
        <v>6</v>
      </c>
      <c r="R31" s="3">
        <f>C31-$C$9</f>
        <v>5.2099999999999924E-2</v>
      </c>
      <c r="S31" s="3">
        <f>D31-$D$9</f>
        <v>4.5699999999999963E-2</v>
      </c>
      <c r="T31" s="3">
        <f>E31-$E$9</f>
        <v>6.8599999999999994E-2</v>
      </c>
      <c r="U31" s="3">
        <f>F31-$F$9</f>
        <v>6.7700000000000038E-2</v>
      </c>
      <c r="V31" s="3">
        <f>G31-$G$9</f>
        <v>9.0800000000000047E-2</v>
      </c>
      <c r="W31" s="3">
        <f>H31-$H$9</f>
        <v>6.6999999999999948E-2</v>
      </c>
      <c r="X31" s="3">
        <f>I31-$I$9</f>
        <v>6.9699999999999984E-2</v>
      </c>
      <c r="Y31" s="3">
        <f>J31-$J$9</f>
        <v>2.6399999999999979E-2</v>
      </c>
      <c r="Z31" s="3">
        <f>K31-$K$9</f>
        <v>6.4300000000000024E-2</v>
      </c>
      <c r="AA31" s="3">
        <f>L31-$L$9</f>
        <v>5.4699999999999971E-2</v>
      </c>
      <c r="AB31" s="3">
        <f>M31-$M$9</f>
        <v>0.65969999999999995</v>
      </c>
      <c r="AC31" s="3">
        <f>N31-$N$9</f>
        <v>4.1499999999999981E-2</v>
      </c>
      <c r="AF31" t="s">
        <v>6</v>
      </c>
      <c r="AG31" s="3">
        <f t="shared" si="11"/>
        <v>2.8199999999999892E-2</v>
      </c>
      <c r="AH31" s="3">
        <f t="shared" si="6"/>
        <v>2.1799999999999931E-2</v>
      </c>
      <c r="AI31" s="3">
        <f t="shared" si="6"/>
        <v>4.4699999999999962E-2</v>
      </c>
      <c r="AJ31" s="3">
        <f t="shared" si="6"/>
        <v>4.3800000000000006E-2</v>
      </c>
      <c r="AK31" s="3">
        <f t="shared" si="9"/>
        <v>1.8500000000000127E-2</v>
      </c>
      <c r="AL31" s="3" t="str">
        <f t="shared" si="7"/>
        <v>0</v>
      </c>
      <c r="AM31" s="3" t="str">
        <f t="shared" si="7"/>
        <v>0</v>
      </c>
      <c r="AN31" s="3" t="str">
        <f t="shared" si="7"/>
        <v>0</v>
      </c>
      <c r="AO31" s="3">
        <f t="shared" si="10"/>
        <v>2.5100000000000067E-2</v>
      </c>
      <c r="AP31" s="3">
        <f t="shared" si="8"/>
        <v>1.5500000000000014E-2</v>
      </c>
      <c r="AQ31" s="3">
        <f t="shared" si="8"/>
        <v>0.62050000000000005</v>
      </c>
      <c r="AR31" s="3">
        <f t="shared" si="8"/>
        <v>2.3000000000000242E-3</v>
      </c>
    </row>
    <row r="32" spans="2:58" x14ac:dyDescent="0.3">
      <c r="B32" t="s">
        <v>7</v>
      </c>
      <c r="C32" s="15">
        <v>0.61</v>
      </c>
      <c r="D32" s="15">
        <v>0.61140000000000005</v>
      </c>
      <c r="E32" s="15">
        <v>0.32179999999999997</v>
      </c>
      <c r="F32" s="15">
        <v>0.50019999999999998</v>
      </c>
      <c r="G32" s="15">
        <v>0.52259999999999995</v>
      </c>
      <c r="H32" s="15">
        <v>0.4889</v>
      </c>
      <c r="I32" s="15">
        <v>0.54259999999999997</v>
      </c>
      <c r="J32" s="15">
        <v>0.49280000000000002</v>
      </c>
      <c r="K32" s="15">
        <v>0.54079999999999995</v>
      </c>
      <c r="L32" s="15">
        <v>0.46260000000000001</v>
      </c>
      <c r="M32" s="15">
        <v>0.53839999999999999</v>
      </c>
      <c r="N32" s="15">
        <v>0.81230000000000002</v>
      </c>
      <c r="Q32" t="s">
        <v>7</v>
      </c>
      <c r="R32" s="3">
        <f>C32-$C$10</f>
        <v>3.4299999999999997E-2</v>
      </c>
      <c r="S32" s="3">
        <f>D32-$D$10</f>
        <v>7.1100000000000052E-2</v>
      </c>
      <c r="T32" s="3">
        <f>E32-$E$10</f>
        <v>8.3999999999999631E-3</v>
      </c>
      <c r="U32" s="3">
        <f>F32-$F$10</f>
        <v>-0.11409999999999998</v>
      </c>
      <c r="V32" s="3">
        <f>G32-$G$10</f>
        <v>8.0799999999999927E-2</v>
      </c>
      <c r="W32" s="3">
        <f>H32-$H$10</f>
        <v>5.4099999999999981E-2</v>
      </c>
      <c r="X32" s="3">
        <f>I32-$I$10</f>
        <v>1.2399999999999967E-2</v>
      </c>
      <c r="Y32" s="3">
        <f>J32-$J$10</f>
        <v>-1.8499999999999961E-2</v>
      </c>
      <c r="Z32" s="3">
        <f>K32-$K$10</f>
        <v>3.4699999999999953E-2</v>
      </c>
      <c r="AA32" s="3">
        <f>L32-$L$10</f>
        <v>6.0700000000000032E-2</v>
      </c>
      <c r="AB32" s="3">
        <f>M32-$M$10</f>
        <v>1.9000000000000017E-2</v>
      </c>
      <c r="AC32" s="3">
        <f>N32-$N$10</f>
        <v>0.28220000000000001</v>
      </c>
      <c r="AF32" t="s">
        <v>7</v>
      </c>
      <c r="AG32" s="3">
        <f t="shared" si="11"/>
        <v>1.0399999999999965E-2</v>
      </c>
      <c r="AH32" s="3">
        <f t="shared" si="6"/>
        <v>4.720000000000002E-2</v>
      </c>
      <c r="AI32" s="3" t="str">
        <f t="shared" si="6"/>
        <v>0</v>
      </c>
      <c r="AJ32" s="3" t="str">
        <f t="shared" si="6"/>
        <v>0</v>
      </c>
      <c r="AK32" s="3">
        <f t="shared" si="9"/>
        <v>8.5000000000000075E-3</v>
      </c>
      <c r="AL32" s="3" t="str">
        <f t="shared" si="7"/>
        <v>0</v>
      </c>
      <c r="AM32" s="3" t="str">
        <f t="shared" si="7"/>
        <v>0</v>
      </c>
      <c r="AN32" s="3" t="str">
        <f t="shared" si="7"/>
        <v>0</v>
      </c>
      <c r="AO32" s="3" t="str">
        <f t="shared" si="10"/>
        <v>0</v>
      </c>
      <c r="AP32" s="3">
        <f t="shared" si="8"/>
        <v>2.1500000000000075E-2</v>
      </c>
      <c r="AQ32" s="3" t="str">
        <f t="shared" si="8"/>
        <v>0</v>
      </c>
      <c r="AR32" s="3">
        <f t="shared" si="8"/>
        <v>0.24300000000000005</v>
      </c>
    </row>
    <row r="33" spans="2:53" x14ac:dyDescent="0.3">
      <c r="B33" t="s">
        <v>8</v>
      </c>
      <c r="C33" s="15">
        <v>0.56069999999999998</v>
      </c>
      <c r="D33" s="15">
        <v>0.55769999999999997</v>
      </c>
      <c r="E33" s="15">
        <v>0.53549999999999998</v>
      </c>
      <c r="F33" s="15">
        <v>0.68500000000000005</v>
      </c>
      <c r="G33" s="15">
        <v>0.51759999999999995</v>
      </c>
      <c r="H33" s="15">
        <v>1.0737000000000001</v>
      </c>
      <c r="I33" s="15">
        <v>0.51529999999999998</v>
      </c>
      <c r="J33" s="15">
        <v>0.52210000000000001</v>
      </c>
      <c r="K33" s="15">
        <v>0.59699999999999998</v>
      </c>
      <c r="L33" s="15">
        <v>0.45169999999999999</v>
      </c>
      <c r="M33" s="15">
        <v>0.43340000000000001</v>
      </c>
      <c r="N33" s="15">
        <v>0.47970000000000002</v>
      </c>
      <c r="Q33" t="s">
        <v>8</v>
      </c>
      <c r="R33" s="3">
        <f>C33-$C$11</f>
        <v>3.7200000000000011E-2</v>
      </c>
      <c r="S33" s="3">
        <f>D33-$D$11</f>
        <v>4.8799999999999955E-2</v>
      </c>
      <c r="T33" s="3">
        <f>E33-$E$11</f>
        <v>4.8399999999999999E-2</v>
      </c>
      <c r="U33" s="3">
        <f>F33-$F$11</f>
        <v>0.19780000000000003</v>
      </c>
      <c r="V33" s="3">
        <f>G33-$G$11</f>
        <v>6.6799999999999971E-2</v>
      </c>
      <c r="W33" s="3">
        <f>H33-$H$11</f>
        <v>0.58830000000000005</v>
      </c>
      <c r="X33" s="3">
        <f>I33-$I$11</f>
        <v>4.3999999999999984E-2</v>
      </c>
      <c r="Y33" s="3">
        <f>J33-$J$11</f>
        <v>2.5900000000000034E-2</v>
      </c>
      <c r="Z33" s="3">
        <f>K33-$K$11</f>
        <v>0.25589999999999996</v>
      </c>
      <c r="AA33" s="3">
        <f>L33-$L$11</f>
        <v>4.6999999999999986E-2</v>
      </c>
      <c r="AB33" s="3">
        <f>M33-$M$11</f>
        <v>4.1800000000000004E-2</v>
      </c>
      <c r="AC33" s="3">
        <f>N33-$N$11</f>
        <v>4.5700000000000018E-2</v>
      </c>
      <c r="AF33" t="s">
        <v>8</v>
      </c>
      <c r="AG33" s="3">
        <f t="shared" si="11"/>
        <v>1.3299999999999979E-2</v>
      </c>
      <c r="AH33" s="3">
        <f t="shared" si="6"/>
        <v>2.4899999999999922E-2</v>
      </c>
      <c r="AI33" s="3">
        <f t="shared" si="6"/>
        <v>2.4499999999999966E-2</v>
      </c>
      <c r="AJ33" s="3">
        <f t="shared" si="6"/>
        <v>0.1739</v>
      </c>
      <c r="AK33" s="3" t="str">
        <f t="shared" si="9"/>
        <v>0</v>
      </c>
      <c r="AL33" s="3">
        <f t="shared" si="7"/>
        <v>0.51600000000000013</v>
      </c>
      <c r="AM33" s="3" t="str">
        <f t="shared" si="7"/>
        <v>0</v>
      </c>
      <c r="AN33" s="3" t="str">
        <f t="shared" si="7"/>
        <v>0</v>
      </c>
      <c r="AO33" s="3">
        <f t="shared" si="10"/>
        <v>0.2167</v>
      </c>
      <c r="AP33" s="3">
        <f t="shared" si="8"/>
        <v>7.8000000000000291E-3</v>
      </c>
      <c r="AQ33" s="3">
        <f t="shared" si="8"/>
        <v>2.6000000000000467E-3</v>
      </c>
      <c r="AR33" s="3">
        <f t="shared" si="8"/>
        <v>6.5000000000000613E-3</v>
      </c>
    </row>
    <row r="34" spans="2:53" ht="15" thickBot="1" x14ac:dyDescent="0.35"/>
    <row r="35" spans="2:53" x14ac:dyDescent="0.3">
      <c r="B35">
        <v>72</v>
      </c>
      <c r="Q35">
        <v>72</v>
      </c>
      <c r="AF35">
        <v>72</v>
      </c>
      <c r="AV35" t="s">
        <v>10</v>
      </c>
      <c r="AW35" t="s">
        <v>11</v>
      </c>
      <c r="AX35" t="s">
        <v>12</v>
      </c>
      <c r="AY35" s="4" t="s">
        <v>13</v>
      </c>
      <c r="AZ35" s="5" t="s">
        <v>14</v>
      </c>
    </row>
    <row r="36" spans="2:53" ht="15" thickBot="1" x14ac:dyDescent="0.35">
      <c r="B36" t="s">
        <v>0</v>
      </c>
      <c r="C36" s="1">
        <v>1</v>
      </c>
      <c r="D36" s="1">
        <v>2</v>
      </c>
      <c r="E36" s="1">
        <v>3</v>
      </c>
      <c r="F36" s="1">
        <v>4</v>
      </c>
      <c r="G36" s="1">
        <v>5</v>
      </c>
      <c r="H36" s="1">
        <v>6</v>
      </c>
      <c r="I36" s="1">
        <v>7</v>
      </c>
      <c r="J36" s="1">
        <v>8</v>
      </c>
      <c r="K36" s="1">
        <v>9</v>
      </c>
      <c r="L36" s="1">
        <v>10</v>
      </c>
      <c r="M36" s="1">
        <v>11</v>
      </c>
      <c r="N36" s="1">
        <v>12</v>
      </c>
      <c r="Q36" t="s">
        <v>0</v>
      </c>
      <c r="R36" s="1">
        <v>1</v>
      </c>
      <c r="S36" s="1">
        <v>2</v>
      </c>
      <c r="T36" s="1">
        <v>3</v>
      </c>
      <c r="U36" s="1">
        <v>4</v>
      </c>
      <c r="V36" s="1">
        <v>5</v>
      </c>
      <c r="W36" s="1">
        <v>6</v>
      </c>
      <c r="X36" s="1">
        <v>7</v>
      </c>
      <c r="Y36" s="1">
        <v>8</v>
      </c>
      <c r="Z36" s="1">
        <v>9</v>
      </c>
      <c r="AA36" s="1">
        <v>10</v>
      </c>
      <c r="AB36" s="1">
        <v>11</v>
      </c>
      <c r="AC36" s="1">
        <v>12</v>
      </c>
      <c r="AF36" t="s">
        <v>0</v>
      </c>
      <c r="AG36" s="1">
        <v>1</v>
      </c>
      <c r="AH36" s="1">
        <v>2</v>
      </c>
      <c r="AI36" s="1">
        <v>3</v>
      </c>
      <c r="AJ36" s="1">
        <v>4</v>
      </c>
      <c r="AK36" s="1">
        <v>5</v>
      </c>
      <c r="AL36" s="1">
        <v>6</v>
      </c>
      <c r="AM36" s="1">
        <v>7</v>
      </c>
      <c r="AN36" s="1">
        <v>8</v>
      </c>
      <c r="AO36" s="1">
        <v>9</v>
      </c>
      <c r="AP36" s="1">
        <v>10</v>
      </c>
      <c r="AQ36" s="1">
        <v>11</v>
      </c>
      <c r="AR36" s="1">
        <v>12</v>
      </c>
      <c r="AV36">
        <f>SUM(AG37:AJ44)/31</f>
        <v>6.3177419354838671E-2</v>
      </c>
      <c r="AW36">
        <f>SUM(AK37:AN44)/31</f>
        <v>0.11411290322580647</v>
      </c>
      <c r="AX36">
        <f>SUM(AO37:AR44)/31</f>
        <v>4.6241935483870969E-2</v>
      </c>
      <c r="AY36" s="6">
        <f>AVERAGE(AV36:AX36)</f>
        <v>7.4510752688172033E-2</v>
      </c>
      <c r="AZ36" s="7">
        <f>STDEV(AV36:AX36)</f>
        <v>3.5326341430865001E-2</v>
      </c>
      <c r="BA36">
        <f>AZ36*100/AY36</f>
        <v>47.411065056215392</v>
      </c>
    </row>
    <row r="37" spans="2:53" x14ac:dyDescent="0.3">
      <c r="B37" t="s">
        <v>1</v>
      </c>
      <c r="C37" s="15">
        <v>0.56340000000000001</v>
      </c>
      <c r="D37" s="15">
        <v>0.57299999999999995</v>
      </c>
      <c r="E37" s="15">
        <v>0.55449999999999999</v>
      </c>
      <c r="F37" s="15">
        <v>0.5635</v>
      </c>
      <c r="G37" s="15">
        <v>0.56969999999999998</v>
      </c>
      <c r="H37" s="15">
        <v>0.52649999999999997</v>
      </c>
      <c r="I37" s="15">
        <v>0.53649999999999998</v>
      </c>
      <c r="J37" s="15">
        <v>0.50660000000000005</v>
      </c>
      <c r="K37" s="15">
        <v>0.53500000000000003</v>
      </c>
      <c r="L37" s="15">
        <v>0.5585</v>
      </c>
      <c r="M37" s="15">
        <v>0.47010000000000002</v>
      </c>
      <c r="N37" s="15">
        <v>0.4627</v>
      </c>
      <c r="Q37" t="s">
        <v>1</v>
      </c>
      <c r="R37" s="11">
        <f>C37-$C$4</f>
        <v>2.4700000000000055E-2</v>
      </c>
      <c r="S37" s="3">
        <f>D37-$D$4</f>
        <v>3.2200000000000006E-2</v>
      </c>
      <c r="T37" s="3">
        <f>E37-$E$4</f>
        <v>5.5300000000000016E-2</v>
      </c>
      <c r="U37" s="3">
        <f>F37-$F$4</f>
        <v>6.6900000000000015E-2</v>
      </c>
      <c r="V37" s="11">
        <f>G37-$G$4</f>
        <v>6.5099999999999936E-2</v>
      </c>
      <c r="W37" s="3">
        <f>H37-$H$4</f>
        <v>5.9599999999999986E-2</v>
      </c>
      <c r="X37" s="3">
        <f>I37-$I$4</f>
        <v>4.5099999999999973E-2</v>
      </c>
      <c r="Y37" s="3">
        <f>J37-$J$4</f>
        <v>5.1900000000000057E-2</v>
      </c>
      <c r="Z37" s="11">
        <f>K37-$K$4</f>
        <v>3.8700000000000012E-2</v>
      </c>
      <c r="AA37" s="3">
        <f>L37-$L$4</f>
        <v>7.4199999999999988E-2</v>
      </c>
      <c r="AB37" s="3">
        <f>M37-$M$4</f>
        <v>6.1300000000000021E-2</v>
      </c>
      <c r="AC37" s="3">
        <f>N37-$N$4</f>
        <v>3.4200000000000008E-2</v>
      </c>
      <c r="AF37" t="s">
        <v>1</v>
      </c>
      <c r="AG37" s="3">
        <f>IF(R37-$R$37&lt;0,"0",R37-$R$37)</f>
        <v>0</v>
      </c>
      <c r="AH37" s="3">
        <f t="shared" ref="AH37:AJ44" si="12">IF(S37-$R$37&lt;0,"0",S37-$R$37)</f>
        <v>7.4999999999999512E-3</v>
      </c>
      <c r="AI37" s="3">
        <f t="shared" si="12"/>
        <v>3.0599999999999961E-2</v>
      </c>
      <c r="AJ37" s="3">
        <f t="shared" si="12"/>
        <v>4.219999999999996E-2</v>
      </c>
      <c r="AK37" s="3">
        <f>IF(V37-$V$37&lt;0,"0",V37-$V$37)</f>
        <v>0</v>
      </c>
      <c r="AL37" s="3" t="str">
        <f t="shared" ref="AL37:AN44" si="13">IF(W37-$V$37&lt;0,"0",W37-$V$37)</f>
        <v>0</v>
      </c>
      <c r="AM37" s="3" t="str">
        <f t="shared" si="13"/>
        <v>0</v>
      </c>
      <c r="AN37" s="3" t="str">
        <f t="shared" si="13"/>
        <v>0</v>
      </c>
      <c r="AO37" s="3">
        <f>IF(Z37-$Z$37&lt;0,"0",Z37-$Z$37)</f>
        <v>0</v>
      </c>
      <c r="AP37" s="3">
        <f t="shared" ref="AP37:AR44" si="14">IF(AA37-$Z$37&lt;0,"0",AA37-$Z$37)</f>
        <v>3.5499999999999976E-2</v>
      </c>
      <c r="AQ37" s="3">
        <f t="shared" si="14"/>
        <v>2.2600000000000009E-2</v>
      </c>
      <c r="AR37" s="3" t="str">
        <f t="shared" si="14"/>
        <v>0</v>
      </c>
    </row>
    <row r="38" spans="2:53" x14ac:dyDescent="0.3">
      <c r="B38" t="s">
        <v>2</v>
      </c>
      <c r="C38" s="15">
        <v>0.59830000000000005</v>
      </c>
      <c r="D38" s="15">
        <v>0.70320000000000005</v>
      </c>
      <c r="E38" s="15">
        <v>0.54379999999999995</v>
      </c>
      <c r="F38" s="15">
        <v>0.54320000000000002</v>
      </c>
      <c r="G38" s="15">
        <v>0.48730000000000001</v>
      </c>
      <c r="H38" s="15">
        <v>0.63919999999999999</v>
      </c>
      <c r="I38" s="15">
        <v>0.52629999999999999</v>
      </c>
      <c r="J38" s="15">
        <v>0.49840000000000001</v>
      </c>
      <c r="K38" s="15">
        <v>0.56269999999999998</v>
      </c>
      <c r="L38" s="15">
        <v>0.56769999999999998</v>
      </c>
      <c r="M38" s="15">
        <v>0.47370000000000001</v>
      </c>
      <c r="N38" s="15">
        <v>0.45910000000000001</v>
      </c>
      <c r="Q38" t="s">
        <v>2</v>
      </c>
      <c r="R38" s="3">
        <f>C38-$C$5</f>
        <v>2.0500000000000074E-2</v>
      </c>
      <c r="S38" s="3">
        <f>D38-$D$5</f>
        <v>7.3300000000000032E-2</v>
      </c>
      <c r="T38" s="3">
        <f>E38-$E$5</f>
        <v>7.3799999999999977E-2</v>
      </c>
      <c r="U38" s="3">
        <f>F38-$F$5</f>
        <v>7.6300000000000034E-2</v>
      </c>
      <c r="V38" s="3">
        <f>G38-$G$5</f>
        <v>6.9199999999999984E-2</v>
      </c>
      <c r="W38" s="3">
        <f>H38-$H$5</f>
        <v>8.6300000000000043E-2</v>
      </c>
      <c r="X38" s="3">
        <f>I38-$I$5</f>
        <v>2.1299999999999986E-2</v>
      </c>
      <c r="Y38" s="3">
        <f>J38-$J$5</f>
        <v>3.7399999999999989E-2</v>
      </c>
      <c r="Z38" s="3">
        <f>K38-$K$5</f>
        <v>4.5200000000000018E-2</v>
      </c>
      <c r="AA38" s="3">
        <f>L38-$L$5</f>
        <v>7.569999999999999E-2</v>
      </c>
      <c r="AB38" s="3">
        <f>M38-$M$5</f>
        <v>5.6900000000000006E-2</v>
      </c>
      <c r="AC38" s="3">
        <f>N38-$N$5</f>
        <v>4.1200000000000014E-2</v>
      </c>
      <c r="AF38" t="s">
        <v>2</v>
      </c>
      <c r="AG38" s="3" t="str">
        <f t="shared" ref="AG38:AG44" si="15">IF(R38-$R$37&lt;0,"0",R38-$R$37)</f>
        <v>0</v>
      </c>
      <c r="AH38" s="3">
        <f t="shared" si="12"/>
        <v>4.8599999999999977E-2</v>
      </c>
      <c r="AI38" s="3">
        <f t="shared" si="12"/>
        <v>4.9099999999999921E-2</v>
      </c>
      <c r="AJ38" s="3">
        <f t="shared" si="12"/>
        <v>5.1599999999999979E-2</v>
      </c>
      <c r="AK38" s="3">
        <f t="shared" ref="AK38:AK44" si="16">IF(V38-$V$37&lt;0,"0",V38-$V$37)</f>
        <v>4.1000000000000481E-3</v>
      </c>
      <c r="AL38" s="3">
        <f t="shared" si="13"/>
        <v>2.1200000000000108E-2</v>
      </c>
      <c r="AM38" s="3" t="str">
        <f t="shared" si="13"/>
        <v>0</v>
      </c>
      <c r="AN38" s="3" t="str">
        <f t="shared" si="13"/>
        <v>0</v>
      </c>
      <c r="AO38" s="3">
        <f t="shared" ref="AO38:AO44" si="17">IF(Z38-$Z$37&lt;0,"0",Z38-$Z$37)</f>
        <v>6.5000000000000058E-3</v>
      </c>
      <c r="AP38" s="3">
        <f t="shared" si="14"/>
        <v>3.6999999999999977E-2</v>
      </c>
      <c r="AQ38" s="3">
        <f t="shared" si="14"/>
        <v>1.8199999999999994E-2</v>
      </c>
      <c r="AR38" s="3">
        <f t="shared" si="14"/>
        <v>2.5000000000000022E-3</v>
      </c>
    </row>
    <row r="39" spans="2:53" x14ac:dyDescent="0.3">
      <c r="B39" t="s">
        <v>3</v>
      </c>
      <c r="C39" s="15">
        <v>0.61870000000000003</v>
      </c>
      <c r="D39" s="15">
        <v>0.60429999999999995</v>
      </c>
      <c r="E39" s="15">
        <v>0.56879999999999997</v>
      </c>
      <c r="F39" s="15">
        <v>0.56269999999999998</v>
      </c>
      <c r="G39" s="15">
        <v>0.50329999999999997</v>
      </c>
      <c r="H39" s="15">
        <v>0.64629999999999999</v>
      </c>
      <c r="I39" s="15">
        <v>0.51500000000000001</v>
      </c>
      <c r="J39" s="15">
        <v>0.5</v>
      </c>
      <c r="K39" s="15">
        <v>0.48370000000000002</v>
      </c>
      <c r="L39" s="15">
        <v>0.49690000000000001</v>
      </c>
      <c r="M39" s="15">
        <v>0.51939999999999997</v>
      </c>
      <c r="N39" s="15">
        <v>0.4834</v>
      </c>
      <c r="Q39" t="s">
        <v>3</v>
      </c>
      <c r="R39" s="3">
        <f>C39-$C$6</f>
        <v>4.3800000000000061E-2</v>
      </c>
      <c r="S39" s="3">
        <f>D39-$D$6</f>
        <v>6.5999999999999948E-2</v>
      </c>
      <c r="T39" s="3">
        <f>E39-$E$6</f>
        <v>7.5799999999999979E-2</v>
      </c>
      <c r="U39" s="3">
        <f>F39-$F$6</f>
        <v>3.3799999999999941E-2</v>
      </c>
      <c r="V39" s="3">
        <f>G39-$G$6</f>
        <v>3.0000000000000027E-3</v>
      </c>
      <c r="W39" s="3">
        <f>H39-$H$6</f>
        <v>0.18829999999999997</v>
      </c>
      <c r="X39" s="3">
        <f>I39-$I$6</f>
        <v>-0.27549999999999997</v>
      </c>
      <c r="Y39" s="3">
        <f>J39-$J$6</f>
        <v>2.6600000000000013E-2</v>
      </c>
      <c r="Z39" s="3">
        <f>K39-$K$6</f>
        <v>-6.3999999999999613E-3</v>
      </c>
      <c r="AA39" s="3">
        <f>L39-$L$6</f>
        <v>4.9800000000000011E-2</v>
      </c>
      <c r="AB39" s="3">
        <f>M39-$M$6</f>
        <v>2.7599999999999958E-2</v>
      </c>
      <c r="AC39" s="3">
        <f>N39-$N$6</f>
        <v>1.2699999999999989E-2</v>
      </c>
      <c r="AF39" t="s">
        <v>3</v>
      </c>
      <c r="AG39" s="3">
        <f t="shared" si="15"/>
        <v>1.9100000000000006E-2</v>
      </c>
      <c r="AH39" s="3">
        <f t="shared" si="12"/>
        <v>4.1299999999999892E-2</v>
      </c>
      <c r="AI39" s="3">
        <f t="shared" si="12"/>
        <v>5.1099999999999923E-2</v>
      </c>
      <c r="AJ39" s="3">
        <f t="shared" si="12"/>
        <v>9.099999999999886E-3</v>
      </c>
      <c r="AK39" s="3" t="str">
        <f t="shared" si="16"/>
        <v>0</v>
      </c>
      <c r="AL39" s="3">
        <f t="shared" si="13"/>
        <v>0.12320000000000003</v>
      </c>
      <c r="AM39" s="3" t="str">
        <f t="shared" si="13"/>
        <v>0</v>
      </c>
      <c r="AN39" s="3" t="str">
        <f t="shared" si="13"/>
        <v>0</v>
      </c>
      <c r="AO39" s="3" t="str">
        <f t="shared" si="17"/>
        <v>0</v>
      </c>
      <c r="AP39" s="3">
        <f t="shared" si="14"/>
        <v>1.1099999999999999E-2</v>
      </c>
      <c r="AQ39" s="3" t="str">
        <f t="shared" si="14"/>
        <v>0</v>
      </c>
      <c r="AR39" s="3" t="str">
        <f t="shared" si="14"/>
        <v>0</v>
      </c>
    </row>
    <row r="40" spans="2:53" x14ac:dyDescent="0.3">
      <c r="B40" t="s">
        <v>4</v>
      </c>
      <c r="C40" s="15">
        <v>1.3039000000000001</v>
      </c>
      <c r="D40" s="15">
        <v>0.8992</v>
      </c>
      <c r="E40" s="15">
        <v>0.56589999999999996</v>
      </c>
      <c r="F40" s="15">
        <v>0.53790000000000004</v>
      </c>
      <c r="G40" s="15">
        <v>0.95330000000000004</v>
      </c>
      <c r="H40" s="15">
        <v>0.53480000000000005</v>
      </c>
      <c r="I40" s="15">
        <v>1.4508000000000001</v>
      </c>
      <c r="J40" s="15">
        <v>0.48780000000000001</v>
      </c>
      <c r="K40" s="15">
        <v>0.49719999999999998</v>
      </c>
      <c r="L40" s="15">
        <v>0.45850000000000002</v>
      </c>
      <c r="M40" s="15">
        <v>0.49099999999999999</v>
      </c>
      <c r="N40" s="15">
        <v>0.48320000000000002</v>
      </c>
      <c r="Q40" t="s">
        <v>4</v>
      </c>
      <c r="R40" s="3">
        <f>C40-$C$7</f>
        <v>0.7602000000000001</v>
      </c>
      <c r="S40" s="3">
        <f>D40-$D$7</f>
        <v>0.35170000000000001</v>
      </c>
      <c r="T40" s="3">
        <f>E40-$E$7</f>
        <v>7.3799999999999977E-2</v>
      </c>
      <c r="U40" s="3">
        <f>F40-$F$7</f>
        <v>3.7700000000000067E-2</v>
      </c>
      <c r="V40" s="3">
        <f>G40-$G$7</f>
        <v>0.46650000000000003</v>
      </c>
      <c r="W40" s="3">
        <f>H40-$H$7</f>
        <v>3.4600000000000075E-2</v>
      </c>
      <c r="X40" s="3">
        <f>I40-$I$7</f>
        <v>0.9739000000000001</v>
      </c>
      <c r="Y40" s="3">
        <f>J40-$J$7</f>
        <v>2.0199999999999996E-2</v>
      </c>
      <c r="Z40" s="3">
        <f>K40-$K$7</f>
        <v>2.4399999999999977E-2</v>
      </c>
      <c r="AA40" s="3">
        <f>L40-$L$7</f>
        <v>5.3600000000000037E-2</v>
      </c>
      <c r="AB40" s="3">
        <f>M40-$M$7</f>
        <v>2.739999999999998E-2</v>
      </c>
      <c r="AC40" s="3">
        <f>N40-$N$7</f>
        <v>3.9100000000000024E-2</v>
      </c>
      <c r="AF40" t="s">
        <v>4</v>
      </c>
      <c r="AG40" s="3">
        <f t="shared" si="15"/>
        <v>0.73550000000000004</v>
      </c>
      <c r="AH40" s="3">
        <f t="shared" si="12"/>
        <v>0.32699999999999996</v>
      </c>
      <c r="AI40" s="3">
        <f t="shared" si="12"/>
        <v>4.9099999999999921E-2</v>
      </c>
      <c r="AJ40" s="3">
        <f t="shared" si="12"/>
        <v>1.3000000000000012E-2</v>
      </c>
      <c r="AK40" s="3">
        <f t="shared" si="16"/>
        <v>0.40140000000000009</v>
      </c>
      <c r="AL40" s="3" t="str">
        <f t="shared" si="13"/>
        <v>0</v>
      </c>
      <c r="AM40" s="3">
        <f t="shared" si="13"/>
        <v>0.90880000000000016</v>
      </c>
      <c r="AN40" s="3" t="str">
        <f t="shared" si="13"/>
        <v>0</v>
      </c>
      <c r="AO40" s="3" t="str">
        <f t="shared" si="17"/>
        <v>0</v>
      </c>
      <c r="AP40" s="3">
        <f t="shared" si="14"/>
        <v>1.4900000000000024E-2</v>
      </c>
      <c r="AQ40" s="3" t="str">
        <f t="shared" si="14"/>
        <v>0</v>
      </c>
      <c r="AR40" s="3">
        <f t="shared" si="14"/>
        <v>4.0000000000001146E-4</v>
      </c>
    </row>
    <row r="41" spans="2:53" x14ac:dyDescent="0.3">
      <c r="B41" t="s">
        <v>5</v>
      </c>
      <c r="C41" s="15">
        <v>0.58120000000000005</v>
      </c>
      <c r="D41" s="15">
        <v>0.59699999999999998</v>
      </c>
      <c r="E41" s="15">
        <v>0.57020000000000004</v>
      </c>
      <c r="F41" s="15">
        <v>0.58009999999999995</v>
      </c>
      <c r="G41" s="15">
        <v>0.49509999999999998</v>
      </c>
      <c r="H41" s="15">
        <v>0.9879</v>
      </c>
      <c r="I41" s="15">
        <v>1.0576000000000001</v>
      </c>
      <c r="J41" s="15">
        <v>0.50580000000000003</v>
      </c>
      <c r="K41" s="15">
        <v>0.60399999999999998</v>
      </c>
      <c r="L41" s="15">
        <v>0.48909999999999998</v>
      </c>
      <c r="M41" s="15">
        <v>0.51380000000000003</v>
      </c>
      <c r="N41" s="15">
        <v>0.51270000000000004</v>
      </c>
      <c r="Q41" t="s">
        <v>5</v>
      </c>
      <c r="R41" s="3">
        <f>C41-$C$8</f>
        <v>1.1200000000000099E-2</v>
      </c>
      <c r="S41" s="3">
        <f>D41-$D$8</f>
        <v>2.7699999999999947E-2</v>
      </c>
      <c r="T41" s="3">
        <f>E41-$E$8</f>
        <v>7.8900000000000026E-2</v>
      </c>
      <c r="U41" s="3">
        <f>F41-$F$8</f>
        <v>8.159999999999995E-2</v>
      </c>
      <c r="V41" s="3">
        <f>G41-$G$8</f>
        <v>4.8699999999999966E-2</v>
      </c>
      <c r="W41" s="3">
        <f>H41-$H$8</f>
        <v>0.50469999999999993</v>
      </c>
      <c r="X41" s="3">
        <f>I41-$I$8</f>
        <v>0.5807000000000001</v>
      </c>
      <c r="Y41" s="3">
        <f>J41-$J$8</f>
        <v>2.2100000000000009E-2</v>
      </c>
      <c r="Z41" s="3">
        <f>K41-$K$8</f>
        <v>-0.11030000000000006</v>
      </c>
      <c r="AA41" s="3">
        <f>L41-$L$8</f>
        <v>6.1499999999999999E-2</v>
      </c>
      <c r="AB41" s="3">
        <f>M41-$M$8</f>
        <v>8.1300000000000039E-2</v>
      </c>
      <c r="AC41" s="3">
        <f>N41-$N$8</f>
        <v>5.980000000000002E-2</v>
      </c>
      <c r="AF41" t="s">
        <v>5</v>
      </c>
      <c r="AG41" s="3" t="str">
        <f t="shared" si="15"/>
        <v>0</v>
      </c>
      <c r="AH41" s="3">
        <f t="shared" si="12"/>
        <v>2.9999999999998916E-3</v>
      </c>
      <c r="AI41" s="3">
        <f t="shared" si="12"/>
        <v>5.419999999999997E-2</v>
      </c>
      <c r="AJ41" s="3">
        <f t="shared" si="12"/>
        <v>5.6899999999999895E-2</v>
      </c>
      <c r="AK41" s="3" t="str">
        <f t="shared" si="16"/>
        <v>0</v>
      </c>
      <c r="AL41" s="3">
        <f t="shared" si="13"/>
        <v>0.43959999999999999</v>
      </c>
      <c r="AM41" s="3">
        <f t="shared" si="13"/>
        <v>0.51560000000000017</v>
      </c>
      <c r="AN41" s="3" t="str">
        <f t="shared" si="13"/>
        <v>0</v>
      </c>
      <c r="AO41" s="3" t="str">
        <f t="shared" si="17"/>
        <v>0</v>
      </c>
      <c r="AP41" s="3">
        <f t="shared" si="14"/>
        <v>2.2799999999999987E-2</v>
      </c>
      <c r="AQ41" s="3">
        <f t="shared" si="14"/>
        <v>4.2600000000000027E-2</v>
      </c>
      <c r="AR41" s="3">
        <f t="shared" si="14"/>
        <v>2.1100000000000008E-2</v>
      </c>
    </row>
    <row r="42" spans="2:53" x14ac:dyDescent="0.3">
      <c r="B42" t="s">
        <v>6</v>
      </c>
      <c r="C42" s="15">
        <v>0.58379999999999999</v>
      </c>
      <c r="D42" s="15">
        <v>0.5857</v>
      </c>
      <c r="E42" s="15">
        <v>0.39700000000000002</v>
      </c>
      <c r="F42" s="15">
        <v>0.52149999999999996</v>
      </c>
      <c r="G42" s="15">
        <v>0.53969999999999996</v>
      </c>
      <c r="H42" s="15">
        <v>0.50919999999999999</v>
      </c>
      <c r="I42" s="15">
        <v>0.52280000000000004</v>
      </c>
      <c r="J42" s="15">
        <v>0.52410000000000001</v>
      </c>
      <c r="K42" s="15">
        <v>0.54749999999999999</v>
      </c>
      <c r="L42" s="15">
        <v>0.46450000000000002</v>
      </c>
      <c r="M42" s="15">
        <v>1.2957000000000001</v>
      </c>
      <c r="N42" s="15">
        <v>0.49070000000000003</v>
      </c>
      <c r="Q42" t="s">
        <v>6</v>
      </c>
      <c r="R42" s="3">
        <f>C42-$C$9</f>
        <v>3.9699999999999958E-2</v>
      </c>
      <c r="S42" s="3">
        <f>D42-$D$9</f>
        <v>2.959999999999996E-2</v>
      </c>
      <c r="T42" s="3">
        <f>E42-$E$9</f>
        <v>5.8600000000000041E-2</v>
      </c>
      <c r="U42" s="3">
        <f>F42-$F$9</f>
        <v>4.8999999999999988E-2</v>
      </c>
      <c r="V42" s="3">
        <f>G42-$G$9</f>
        <v>8.4499999999999964E-2</v>
      </c>
      <c r="W42" s="3">
        <f>H42-$H$9</f>
        <v>6.1599999999999988E-2</v>
      </c>
      <c r="X42" s="3">
        <f>I42-$I$9</f>
        <v>6.1000000000000054E-2</v>
      </c>
      <c r="Y42" s="3">
        <f>J42-$J$9</f>
        <v>1.7199999999999993E-2</v>
      </c>
      <c r="Z42" s="3">
        <f>K42-$K$9</f>
        <v>6.3699999999999979E-2</v>
      </c>
      <c r="AA42" s="3">
        <f>L42-$L$9</f>
        <v>4.830000000000001E-2</v>
      </c>
      <c r="AB42" s="3">
        <f>M42-$M$9</f>
        <v>0.82780000000000009</v>
      </c>
      <c r="AC42" s="3">
        <f>N42-$N$9</f>
        <v>3.7200000000000011E-2</v>
      </c>
      <c r="AF42" t="s">
        <v>6</v>
      </c>
      <c r="AG42" s="3">
        <f t="shared" si="15"/>
        <v>1.4999999999999902E-2</v>
      </c>
      <c r="AH42" s="3">
        <f t="shared" si="12"/>
        <v>4.8999999999999044E-3</v>
      </c>
      <c r="AI42" s="3">
        <f t="shared" si="12"/>
        <v>3.3899999999999986E-2</v>
      </c>
      <c r="AJ42" s="3">
        <f t="shared" si="12"/>
        <v>2.4299999999999933E-2</v>
      </c>
      <c r="AK42" s="3">
        <f t="shared" si="16"/>
        <v>1.9400000000000028E-2</v>
      </c>
      <c r="AL42" s="3" t="str">
        <f t="shared" si="13"/>
        <v>0</v>
      </c>
      <c r="AM42" s="3" t="str">
        <f t="shared" si="13"/>
        <v>0</v>
      </c>
      <c r="AN42" s="3" t="str">
        <f t="shared" si="13"/>
        <v>0</v>
      </c>
      <c r="AO42" s="3">
        <f t="shared" si="17"/>
        <v>2.4999999999999967E-2</v>
      </c>
      <c r="AP42" s="3">
        <f t="shared" si="14"/>
        <v>9.5999999999999974E-3</v>
      </c>
      <c r="AQ42" s="3">
        <f t="shared" si="14"/>
        <v>0.78910000000000013</v>
      </c>
      <c r="AR42" s="3" t="str">
        <f t="shared" si="14"/>
        <v>0</v>
      </c>
    </row>
    <row r="43" spans="2:53" x14ac:dyDescent="0.3">
      <c r="B43" t="s">
        <v>7</v>
      </c>
      <c r="C43" s="15">
        <v>0.60050000000000003</v>
      </c>
      <c r="D43" s="15">
        <v>0.61509999999999998</v>
      </c>
      <c r="E43" s="15">
        <v>0.33019999999999999</v>
      </c>
      <c r="F43" s="15">
        <v>0.4909</v>
      </c>
      <c r="G43" s="15">
        <v>0.52029999999999998</v>
      </c>
      <c r="H43" s="15">
        <v>0.49659999999999999</v>
      </c>
      <c r="I43" s="15">
        <v>0.54349999999999998</v>
      </c>
      <c r="J43" s="15">
        <v>0.51239999999999997</v>
      </c>
      <c r="K43" s="15">
        <v>0.53869999999999996</v>
      </c>
      <c r="L43" s="15">
        <v>0.4612</v>
      </c>
      <c r="M43" s="15">
        <v>0.53490000000000004</v>
      </c>
      <c r="N43" s="15">
        <v>0.86609999999999998</v>
      </c>
      <c r="Q43" t="s">
        <v>7</v>
      </c>
      <c r="R43" s="3">
        <f>C43-$C$10</f>
        <v>2.4800000000000044E-2</v>
      </c>
      <c r="S43" s="3">
        <f>D43-$D$10</f>
        <v>7.4799999999999978E-2</v>
      </c>
      <c r="T43" s="3">
        <f>E43-$E$10</f>
        <v>1.6799999999999982E-2</v>
      </c>
      <c r="U43" s="3">
        <f>F43-$F$10</f>
        <v>-0.12339999999999995</v>
      </c>
      <c r="V43" s="3">
        <f>G43-$G$10</f>
        <v>7.8499999999999959E-2</v>
      </c>
      <c r="W43" s="3">
        <f>H43-$H$10</f>
        <v>6.1799999999999966E-2</v>
      </c>
      <c r="X43" s="3">
        <f>I43-$I$10</f>
        <v>1.3299999999999979E-2</v>
      </c>
      <c r="Y43" s="3">
        <f>J43-$J$10</f>
        <v>1.0999999999999899E-3</v>
      </c>
      <c r="Z43" s="3">
        <f>K43-$K$10</f>
        <v>3.2599999999999962E-2</v>
      </c>
      <c r="AA43" s="3">
        <f>L43-$L$10</f>
        <v>5.9300000000000019E-2</v>
      </c>
      <c r="AB43" s="3">
        <f>M43-$M$10</f>
        <v>1.5500000000000069E-2</v>
      </c>
      <c r="AC43" s="3">
        <f>N43-$N$10</f>
        <v>0.33599999999999997</v>
      </c>
      <c r="AF43" t="s">
        <v>7</v>
      </c>
      <c r="AG43" s="3">
        <f t="shared" si="15"/>
        <v>9.9999999999988987E-5</v>
      </c>
      <c r="AH43" s="3">
        <f t="shared" si="12"/>
        <v>5.0099999999999922E-2</v>
      </c>
      <c r="AI43" s="3" t="str">
        <f t="shared" si="12"/>
        <v>0</v>
      </c>
      <c r="AJ43" s="3" t="str">
        <f t="shared" si="12"/>
        <v>0</v>
      </c>
      <c r="AK43" s="3">
        <f t="shared" si="16"/>
        <v>1.3400000000000023E-2</v>
      </c>
      <c r="AL43" s="3" t="str">
        <f t="shared" si="13"/>
        <v>0</v>
      </c>
      <c r="AM43" s="3" t="str">
        <f t="shared" si="13"/>
        <v>0</v>
      </c>
      <c r="AN43" s="3" t="str">
        <f t="shared" si="13"/>
        <v>0</v>
      </c>
      <c r="AO43" s="3" t="str">
        <f t="shared" si="17"/>
        <v>0</v>
      </c>
      <c r="AP43" s="3">
        <f t="shared" si="14"/>
        <v>2.0600000000000007E-2</v>
      </c>
      <c r="AQ43" s="3" t="str">
        <f t="shared" si="14"/>
        <v>0</v>
      </c>
      <c r="AR43" s="3">
        <f t="shared" si="14"/>
        <v>0.29729999999999995</v>
      </c>
    </row>
    <row r="44" spans="2:53" x14ac:dyDescent="0.3">
      <c r="B44" t="s">
        <v>8</v>
      </c>
      <c r="C44" s="15">
        <v>0.55489999999999995</v>
      </c>
      <c r="D44" s="15">
        <v>0.59970000000000001</v>
      </c>
      <c r="E44" s="15">
        <v>0.52890000000000004</v>
      </c>
      <c r="F44" s="15">
        <v>0.6633</v>
      </c>
      <c r="G44" s="15">
        <v>0.5111</v>
      </c>
      <c r="H44" s="15">
        <v>1.6413</v>
      </c>
      <c r="I44" s="15">
        <v>0.51200000000000001</v>
      </c>
      <c r="J44" s="15">
        <v>0.51160000000000005</v>
      </c>
      <c r="K44" s="15">
        <v>0.4365</v>
      </c>
      <c r="L44" s="15">
        <v>0.43740000000000001</v>
      </c>
      <c r="M44" s="15">
        <v>0.42320000000000002</v>
      </c>
      <c r="N44" s="15">
        <v>0.47099999999999997</v>
      </c>
      <c r="Q44" t="s">
        <v>8</v>
      </c>
      <c r="R44" s="3">
        <f>C44-$C$11</f>
        <v>3.1399999999999983E-2</v>
      </c>
      <c r="S44" s="3">
        <f>D44-$D$11</f>
        <v>9.0799999999999992E-2</v>
      </c>
      <c r="T44" s="3">
        <f>E44-$E$11</f>
        <v>4.1800000000000059E-2</v>
      </c>
      <c r="U44" s="3">
        <f>F44-$F$11</f>
        <v>0.17609999999999998</v>
      </c>
      <c r="V44" s="3">
        <f>G44-$G$11</f>
        <v>6.030000000000002E-2</v>
      </c>
      <c r="W44" s="3">
        <f>H44-$H$11</f>
        <v>1.1558999999999999</v>
      </c>
      <c r="X44" s="3">
        <f>I44-$I$11</f>
        <v>4.0700000000000014E-2</v>
      </c>
      <c r="Y44" s="3">
        <f>J44-$J$11</f>
        <v>1.540000000000008E-2</v>
      </c>
      <c r="Z44" s="3">
        <f>K44-$K$11</f>
        <v>9.5399999999999985E-2</v>
      </c>
      <c r="AA44" s="3">
        <f>L44-$L$11</f>
        <v>3.2700000000000007E-2</v>
      </c>
      <c r="AB44" s="3">
        <f>M44-$M$11</f>
        <v>3.1600000000000017E-2</v>
      </c>
      <c r="AC44" s="3">
        <f>N44-$N$11</f>
        <v>3.6999999999999977E-2</v>
      </c>
      <c r="AF44" t="s">
        <v>8</v>
      </c>
      <c r="AG44" s="3">
        <f t="shared" si="15"/>
        <v>6.6999999999999282E-3</v>
      </c>
      <c r="AH44" s="3">
        <f t="shared" si="12"/>
        <v>6.6099999999999937E-2</v>
      </c>
      <c r="AI44" s="3">
        <f t="shared" si="12"/>
        <v>1.7100000000000004E-2</v>
      </c>
      <c r="AJ44" s="3">
        <f t="shared" si="12"/>
        <v>0.15139999999999992</v>
      </c>
      <c r="AK44" s="3" t="str">
        <f t="shared" si="16"/>
        <v>0</v>
      </c>
      <c r="AL44" s="3">
        <f t="shared" si="13"/>
        <v>1.0908</v>
      </c>
      <c r="AM44" s="3" t="str">
        <f t="shared" si="13"/>
        <v>0</v>
      </c>
      <c r="AN44" s="3" t="str">
        <f t="shared" si="13"/>
        <v>0</v>
      </c>
      <c r="AO44" s="3">
        <f t="shared" si="17"/>
        <v>5.6699999999999973E-2</v>
      </c>
      <c r="AP44" s="3" t="str">
        <f t="shared" si="14"/>
        <v>0</v>
      </c>
      <c r="AQ44" s="3" t="str">
        <f t="shared" si="14"/>
        <v>0</v>
      </c>
      <c r="AR44" s="3" t="str">
        <f t="shared" si="14"/>
        <v>0</v>
      </c>
    </row>
    <row r="45" spans="2:53" ht="15" thickBot="1" x14ac:dyDescent="0.35"/>
    <row r="46" spans="2:53" x14ac:dyDescent="0.3">
      <c r="B46">
        <v>98</v>
      </c>
      <c r="Q46">
        <v>98</v>
      </c>
      <c r="AF46">
        <v>98</v>
      </c>
      <c r="AV46" t="s">
        <v>10</v>
      </c>
      <c r="AW46" t="s">
        <v>11</v>
      </c>
      <c r="AX46" t="s">
        <v>12</v>
      </c>
      <c r="AY46" s="4" t="s">
        <v>13</v>
      </c>
      <c r="AZ46" s="5" t="s">
        <v>14</v>
      </c>
    </row>
    <row r="47" spans="2:53" ht="15" thickBot="1" x14ac:dyDescent="0.35">
      <c r="B47" t="s">
        <v>0</v>
      </c>
      <c r="C47" s="1">
        <v>1</v>
      </c>
      <c r="D47" s="1">
        <v>2</v>
      </c>
      <c r="E47" s="1">
        <v>3</v>
      </c>
      <c r="F47" s="1">
        <v>4</v>
      </c>
      <c r="G47" s="1">
        <v>5</v>
      </c>
      <c r="H47" s="1">
        <v>6</v>
      </c>
      <c r="I47" s="1">
        <v>7</v>
      </c>
      <c r="J47" s="1">
        <v>8</v>
      </c>
      <c r="K47" s="1">
        <v>9</v>
      </c>
      <c r="L47" s="1">
        <v>10</v>
      </c>
      <c r="M47" s="1">
        <v>11</v>
      </c>
      <c r="N47" s="1">
        <v>12</v>
      </c>
      <c r="Q47" t="s">
        <v>0</v>
      </c>
      <c r="R47">
        <v>1</v>
      </c>
      <c r="S47">
        <v>2</v>
      </c>
      <c r="T47">
        <v>3</v>
      </c>
      <c r="U47">
        <v>4</v>
      </c>
      <c r="V47">
        <v>5</v>
      </c>
      <c r="W47">
        <v>6</v>
      </c>
      <c r="X47">
        <v>7</v>
      </c>
      <c r="Y47">
        <v>8</v>
      </c>
      <c r="Z47">
        <v>9</v>
      </c>
      <c r="AA47">
        <v>10</v>
      </c>
      <c r="AB47">
        <v>11</v>
      </c>
      <c r="AC47">
        <v>12</v>
      </c>
      <c r="AF47" t="s">
        <v>0</v>
      </c>
      <c r="AG47">
        <v>1</v>
      </c>
      <c r="AH47">
        <v>2</v>
      </c>
      <c r="AI47">
        <v>3</v>
      </c>
      <c r="AJ47">
        <v>4</v>
      </c>
      <c r="AK47">
        <v>5</v>
      </c>
      <c r="AL47">
        <v>6</v>
      </c>
      <c r="AM47">
        <v>7</v>
      </c>
      <c r="AN47">
        <v>8</v>
      </c>
      <c r="AO47">
        <v>9</v>
      </c>
      <c r="AP47">
        <v>10</v>
      </c>
      <c r="AQ47">
        <v>11</v>
      </c>
      <c r="AR47">
        <v>12</v>
      </c>
      <c r="AV47">
        <f>SUM(AG48:AJ55)/31</f>
        <v>0.11595806451612904</v>
      </c>
      <c r="AW47">
        <f>SUM(AK48:AN55)/31</f>
        <v>0.11410322580645163</v>
      </c>
      <c r="AX47">
        <f>SUM(AO48:AR55)/31</f>
        <v>4.1490322580645153E-2</v>
      </c>
      <c r="AY47" s="6">
        <f>AVERAGE(AV47:AX47)</f>
        <v>9.051720430107528E-2</v>
      </c>
      <c r="AZ47" s="7">
        <f>STDEV(AV47:AX47)</f>
        <v>4.2468652616742077E-2</v>
      </c>
      <c r="BA47">
        <f>AZ47*100/AY47</f>
        <v>46.917768776291709</v>
      </c>
    </row>
    <row r="48" spans="2:53" x14ac:dyDescent="0.3">
      <c r="B48" t="s">
        <v>1</v>
      </c>
      <c r="C48" s="15">
        <v>0.56389999999999996</v>
      </c>
      <c r="D48" s="15">
        <v>0.57520000000000004</v>
      </c>
      <c r="E48" s="15">
        <v>0.55659999999999998</v>
      </c>
      <c r="F48" s="15">
        <v>0.56410000000000005</v>
      </c>
      <c r="G48" s="15">
        <v>0.57299999999999995</v>
      </c>
      <c r="H48" s="15">
        <v>0.52929999999999999</v>
      </c>
      <c r="I48" s="15">
        <v>0.53169999999999995</v>
      </c>
      <c r="J48" s="15">
        <v>0.50749999999999995</v>
      </c>
      <c r="K48" s="15">
        <v>0.53400000000000003</v>
      </c>
      <c r="L48" s="15">
        <v>0.55679999999999996</v>
      </c>
      <c r="M48" s="15">
        <v>0.47539999999999999</v>
      </c>
      <c r="N48" s="15">
        <v>0.4627</v>
      </c>
      <c r="Q48" t="s">
        <v>1</v>
      </c>
      <c r="R48" s="12">
        <f>C48-$C$4</f>
        <v>2.52E-2</v>
      </c>
      <c r="S48">
        <f>D48-$D$4</f>
        <v>3.4400000000000097E-2</v>
      </c>
      <c r="T48">
        <f>E48-$E$4</f>
        <v>5.7400000000000007E-2</v>
      </c>
      <c r="U48">
        <f>F48-$F$4</f>
        <v>6.750000000000006E-2</v>
      </c>
      <c r="V48" s="12">
        <f>G48-$G$4</f>
        <v>6.8399999999999905E-2</v>
      </c>
      <c r="W48">
        <f>H48-$H$4</f>
        <v>6.2400000000000011E-2</v>
      </c>
      <c r="X48">
        <f>I48-$I$4</f>
        <v>4.0299999999999947E-2</v>
      </c>
      <c r="Y48">
        <f>J48-$J$4</f>
        <v>5.2799999999999958E-2</v>
      </c>
      <c r="Z48" s="12">
        <f>K48-$K$4</f>
        <v>3.7700000000000011E-2</v>
      </c>
      <c r="AA48">
        <f>L48-$L$4</f>
        <v>7.2499999999999953E-2</v>
      </c>
      <c r="AB48">
        <f>M48-$M$4</f>
        <v>6.6599999999999993E-2</v>
      </c>
      <c r="AC48">
        <f>N48-$N$4</f>
        <v>3.4200000000000008E-2</v>
      </c>
      <c r="AF48" t="s">
        <v>1</v>
      </c>
      <c r="AG48">
        <f>IF(R48-$R$48&lt;0,"0",R48-$R$48)</f>
        <v>0</v>
      </c>
      <c r="AH48">
        <f t="shared" ref="AH48:AJ55" si="18">IF(S48-$R$48&lt;0,"0",S48-$R$48)</f>
        <v>9.200000000000097E-3</v>
      </c>
      <c r="AI48">
        <f t="shared" si="18"/>
        <v>3.2200000000000006E-2</v>
      </c>
      <c r="AJ48">
        <f t="shared" si="18"/>
        <v>4.230000000000006E-2</v>
      </c>
      <c r="AK48">
        <f>IF(V48-$V$48&lt;0,"0",V48-$V$48)</f>
        <v>0</v>
      </c>
      <c r="AL48" t="str">
        <f t="shared" ref="AL48:AN55" si="19">IF(W48-$V$48&lt;0,"0",W48-$V$48)</f>
        <v>0</v>
      </c>
      <c r="AM48" t="str">
        <f t="shared" si="19"/>
        <v>0</v>
      </c>
      <c r="AN48" t="str">
        <f t="shared" si="19"/>
        <v>0</v>
      </c>
      <c r="AO48">
        <f>IF(Z48-$Z$48&lt;0,"0",Z48-$Z$48)</f>
        <v>0</v>
      </c>
      <c r="AP48">
        <f t="shared" ref="AP48:AR55" si="20">IF(AA48-$Z$48&lt;0,"0",AA48-$Z$48)</f>
        <v>3.4799999999999942E-2</v>
      </c>
      <c r="AQ48">
        <f t="shared" si="20"/>
        <v>2.8899999999999981E-2</v>
      </c>
      <c r="AR48" t="str">
        <f t="shared" si="20"/>
        <v>0</v>
      </c>
    </row>
    <row r="49" spans="2:53" x14ac:dyDescent="0.3">
      <c r="B49" t="s">
        <v>2</v>
      </c>
      <c r="C49" s="15">
        <v>0.60460000000000003</v>
      </c>
      <c r="D49" s="15">
        <v>0.69979999999999998</v>
      </c>
      <c r="E49" s="15">
        <v>0.54379999999999995</v>
      </c>
      <c r="F49" s="15">
        <v>0.54749999999999999</v>
      </c>
      <c r="G49" s="15">
        <v>0.48670000000000002</v>
      </c>
      <c r="H49" s="15">
        <v>0.6361</v>
      </c>
      <c r="I49" s="15">
        <v>0.5272</v>
      </c>
      <c r="J49" s="15">
        <v>0.49769999999999998</v>
      </c>
      <c r="K49" s="15">
        <v>0.5655</v>
      </c>
      <c r="L49" s="15">
        <v>0.56630000000000003</v>
      </c>
      <c r="M49" s="15">
        <v>0.4839</v>
      </c>
      <c r="N49" s="15">
        <v>0.46689999999999998</v>
      </c>
      <c r="Q49" t="s">
        <v>2</v>
      </c>
      <c r="R49">
        <f>C49-$C$5</f>
        <v>2.6800000000000046E-2</v>
      </c>
      <c r="S49">
        <f>D49-$D$5</f>
        <v>6.9899999999999962E-2</v>
      </c>
      <c r="T49">
        <f>E49-$E$5</f>
        <v>7.3799999999999977E-2</v>
      </c>
      <c r="U49">
        <f>F49-$F$5</f>
        <v>8.0600000000000005E-2</v>
      </c>
      <c r="V49">
        <f>G49-$G$5</f>
        <v>6.8599999999999994E-2</v>
      </c>
      <c r="W49">
        <f>H49-$H$5</f>
        <v>8.3200000000000052E-2</v>
      </c>
      <c r="X49">
        <f>I49-$I$5</f>
        <v>2.2199999999999998E-2</v>
      </c>
      <c r="Y49">
        <f>J49-$J$5</f>
        <v>3.6699999999999955E-2</v>
      </c>
      <c r="Z49">
        <f>K49-$K$5</f>
        <v>4.8000000000000043E-2</v>
      </c>
      <c r="AA49">
        <f>L49-$L$5</f>
        <v>7.4300000000000033E-2</v>
      </c>
      <c r="AB49">
        <f>M49-$M$5</f>
        <v>6.7099999999999993E-2</v>
      </c>
      <c r="AC49">
        <f>N49-$N$5</f>
        <v>4.8999999999999988E-2</v>
      </c>
      <c r="AF49" t="s">
        <v>2</v>
      </c>
      <c r="AG49">
        <f>IF(R49-$R$48&lt;0,"0",R49-$R$48)</f>
        <v>1.6000000000000458E-3</v>
      </c>
      <c r="AH49">
        <f t="shared" si="18"/>
        <v>4.4699999999999962E-2</v>
      </c>
      <c r="AI49">
        <f t="shared" si="18"/>
        <v>4.8599999999999977E-2</v>
      </c>
      <c r="AJ49">
        <f t="shared" si="18"/>
        <v>5.5400000000000005E-2</v>
      </c>
      <c r="AK49">
        <f t="shared" ref="AK49:AK55" si="21">IF(V49-$V$48&lt;0,"0",V49-$V$48)</f>
        <v>2.00000000000089E-4</v>
      </c>
      <c r="AL49">
        <f t="shared" si="19"/>
        <v>1.4800000000000146E-2</v>
      </c>
      <c r="AM49" t="str">
        <f t="shared" si="19"/>
        <v>0</v>
      </c>
      <c r="AN49" t="str">
        <f t="shared" si="19"/>
        <v>0</v>
      </c>
      <c r="AO49">
        <f t="shared" ref="AO49:AO55" si="22">IF(Z49-$Z$48&lt;0,"0",Z49-$Z$48)</f>
        <v>1.0300000000000031E-2</v>
      </c>
      <c r="AP49">
        <f t="shared" si="20"/>
        <v>3.6600000000000021E-2</v>
      </c>
      <c r="AQ49">
        <f t="shared" si="20"/>
        <v>2.9399999999999982E-2</v>
      </c>
      <c r="AR49">
        <f t="shared" si="20"/>
        <v>1.1299999999999977E-2</v>
      </c>
    </row>
    <row r="50" spans="2:53" x14ac:dyDescent="0.3">
      <c r="B50" t="s">
        <v>3</v>
      </c>
      <c r="C50" s="15">
        <v>0.71519999999999995</v>
      </c>
      <c r="D50" s="15">
        <v>0.60360000000000003</v>
      </c>
      <c r="E50" s="15">
        <v>0.57020000000000004</v>
      </c>
      <c r="F50" s="15">
        <v>0.5585</v>
      </c>
      <c r="G50" s="15">
        <v>0.49669999999999997</v>
      </c>
      <c r="H50" s="15">
        <v>0.626</v>
      </c>
      <c r="I50" s="15">
        <v>0.50590000000000002</v>
      </c>
      <c r="J50" s="15">
        <v>0.49530000000000002</v>
      </c>
      <c r="K50" s="15">
        <v>0.4778</v>
      </c>
      <c r="L50" s="15">
        <v>0.49259999999999998</v>
      </c>
      <c r="M50" s="15">
        <v>0.5161</v>
      </c>
      <c r="N50" s="15">
        <v>0.47720000000000001</v>
      </c>
      <c r="Q50" t="s">
        <v>3</v>
      </c>
      <c r="R50">
        <f>C50-$C$6</f>
        <v>0.14029999999999998</v>
      </c>
      <c r="S50">
        <f>D50-$D$6</f>
        <v>6.5300000000000025E-2</v>
      </c>
      <c r="T50">
        <f>E50-$E$6</f>
        <v>7.7200000000000046E-2</v>
      </c>
      <c r="U50">
        <f>F50-$F$6</f>
        <v>2.959999999999996E-2</v>
      </c>
      <c r="V50">
        <f>G50-$G$6</f>
        <v>-3.5999999999999921E-3</v>
      </c>
      <c r="W50">
        <f>H50-$H$6</f>
        <v>0.16799999999999998</v>
      </c>
      <c r="X50">
        <f>I50-$I$6</f>
        <v>-0.28459999999999996</v>
      </c>
      <c r="Y50">
        <f>J50-$J$6</f>
        <v>2.1900000000000031E-2</v>
      </c>
      <c r="Z50">
        <f>K50-$K$6</f>
        <v>-1.2299999999999978E-2</v>
      </c>
      <c r="AA50">
        <f>L50-$L$6</f>
        <v>4.5499999999999985E-2</v>
      </c>
      <c r="AB50">
        <f>M50-$M$6</f>
        <v>2.4299999999999988E-2</v>
      </c>
      <c r="AC50">
        <f>N50-$N$6</f>
        <v>6.5000000000000058E-3</v>
      </c>
      <c r="AF50" t="s">
        <v>3</v>
      </c>
      <c r="AG50">
        <f t="shared" ref="AG50:AG55" si="23">IF(R50-$R$48&lt;0,"0",R50-$R$48)</f>
        <v>0.11509999999999998</v>
      </c>
      <c r="AH50">
        <f t="shared" si="18"/>
        <v>4.0100000000000025E-2</v>
      </c>
      <c r="AI50">
        <f t="shared" si="18"/>
        <v>5.2000000000000046E-2</v>
      </c>
      <c r="AJ50">
        <f t="shared" si="18"/>
        <v>4.3999999999999595E-3</v>
      </c>
      <c r="AK50" t="str">
        <f t="shared" si="21"/>
        <v>0</v>
      </c>
      <c r="AL50">
        <f t="shared" si="19"/>
        <v>9.9600000000000077E-2</v>
      </c>
      <c r="AM50" t="str">
        <f t="shared" si="19"/>
        <v>0</v>
      </c>
      <c r="AN50" t="str">
        <f t="shared" si="19"/>
        <v>0</v>
      </c>
      <c r="AO50" t="str">
        <f t="shared" si="22"/>
        <v>0</v>
      </c>
      <c r="AP50">
        <f t="shared" si="20"/>
        <v>7.7999999999999736E-3</v>
      </c>
      <c r="AQ50" t="str">
        <f t="shared" si="20"/>
        <v>0</v>
      </c>
      <c r="AR50" t="str">
        <f t="shared" si="20"/>
        <v>0</v>
      </c>
    </row>
    <row r="51" spans="2:53" x14ac:dyDescent="0.3">
      <c r="B51" t="s">
        <v>4</v>
      </c>
      <c r="C51" s="15">
        <v>1.4507000000000001</v>
      </c>
      <c r="D51" s="15">
        <v>1.2330000000000001</v>
      </c>
      <c r="E51" s="15">
        <v>0.57189999999999996</v>
      </c>
      <c r="F51" s="15">
        <v>0.54459999999999997</v>
      </c>
      <c r="G51" s="15">
        <v>1.1396999999999999</v>
      </c>
      <c r="H51" s="15">
        <v>0.53690000000000004</v>
      </c>
      <c r="I51" s="15">
        <v>1.4847999999999999</v>
      </c>
      <c r="J51" s="15">
        <v>0.49080000000000001</v>
      </c>
      <c r="K51" s="15">
        <v>0.497</v>
      </c>
      <c r="L51" s="15">
        <v>0.4672</v>
      </c>
      <c r="M51" s="15">
        <v>0.49859999999999999</v>
      </c>
      <c r="N51" s="15">
        <v>0.49020000000000002</v>
      </c>
      <c r="Q51" t="s">
        <v>4</v>
      </c>
      <c r="R51">
        <f>C51-$C$7</f>
        <v>0.90700000000000014</v>
      </c>
      <c r="S51">
        <f>D51-$D$7</f>
        <v>0.68550000000000011</v>
      </c>
      <c r="T51">
        <f>E51-$E$7</f>
        <v>7.9799999999999982E-2</v>
      </c>
      <c r="U51">
        <f>F51-$F$7</f>
        <v>4.4399999999999995E-2</v>
      </c>
      <c r="V51">
        <f>G51-$G$7</f>
        <v>0.65289999999999992</v>
      </c>
      <c r="W51">
        <f>H51-$H$7</f>
        <v>3.6700000000000066E-2</v>
      </c>
      <c r="X51">
        <f>I51-$I$7</f>
        <v>1.0078999999999998</v>
      </c>
      <c r="Y51">
        <f>J51-$J$7</f>
        <v>2.3199999999999998E-2</v>
      </c>
      <c r="Z51">
        <f>K51-$K$7</f>
        <v>2.4199999999999999E-2</v>
      </c>
      <c r="AA51">
        <f>L51-$L$7</f>
        <v>6.2300000000000022E-2</v>
      </c>
      <c r="AB51">
        <f>M51-$M$7</f>
        <v>3.4999999999999976E-2</v>
      </c>
      <c r="AC51">
        <f>N51-$N$7</f>
        <v>4.610000000000003E-2</v>
      </c>
      <c r="AF51" t="s">
        <v>4</v>
      </c>
      <c r="AG51">
        <f t="shared" si="23"/>
        <v>0.88180000000000014</v>
      </c>
      <c r="AH51">
        <f t="shared" si="18"/>
        <v>0.66030000000000011</v>
      </c>
      <c r="AI51">
        <f t="shared" si="18"/>
        <v>5.4599999999999982E-2</v>
      </c>
      <c r="AJ51">
        <f t="shared" si="18"/>
        <v>1.9199999999999995E-2</v>
      </c>
      <c r="AK51">
        <f t="shared" si="21"/>
        <v>0.58450000000000002</v>
      </c>
      <c r="AL51" t="str">
        <f t="shared" si="19"/>
        <v>0</v>
      </c>
      <c r="AM51">
        <f t="shared" si="19"/>
        <v>0.93949999999999989</v>
      </c>
      <c r="AN51" t="str">
        <f t="shared" si="19"/>
        <v>0</v>
      </c>
      <c r="AO51" t="str">
        <f t="shared" si="22"/>
        <v>0</v>
      </c>
      <c r="AP51">
        <f t="shared" si="20"/>
        <v>2.4600000000000011E-2</v>
      </c>
      <c r="AQ51" t="str">
        <f t="shared" si="20"/>
        <v>0</v>
      </c>
      <c r="AR51">
        <f t="shared" si="20"/>
        <v>8.4000000000000186E-3</v>
      </c>
    </row>
    <row r="52" spans="2:53" x14ac:dyDescent="0.3">
      <c r="B52" t="s">
        <v>5</v>
      </c>
      <c r="C52" s="15">
        <v>0.58260000000000001</v>
      </c>
      <c r="D52" s="15">
        <v>0.59619999999999995</v>
      </c>
      <c r="E52" s="15">
        <v>0.5696</v>
      </c>
      <c r="F52" s="15">
        <v>0.57210000000000005</v>
      </c>
      <c r="G52" s="15">
        <v>0.497</v>
      </c>
      <c r="H52" s="15">
        <v>0.92149999999999999</v>
      </c>
      <c r="I52" s="15">
        <v>0.87470000000000003</v>
      </c>
      <c r="J52" s="15">
        <v>0.50639999999999996</v>
      </c>
      <c r="K52" s="15">
        <v>0.61529999999999996</v>
      </c>
      <c r="L52" s="15">
        <v>0.49280000000000002</v>
      </c>
      <c r="M52" s="15">
        <v>0.51929999999999998</v>
      </c>
      <c r="N52" s="15">
        <v>0.51719999999999999</v>
      </c>
      <c r="Q52" t="s">
        <v>5</v>
      </c>
      <c r="R52">
        <f>C52-$C$8</f>
        <v>1.2600000000000056E-2</v>
      </c>
      <c r="S52">
        <f>D52-$D$8</f>
        <v>2.6899999999999924E-2</v>
      </c>
      <c r="T52">
        <f>E52-$E$8</f>
        <v>7.8299999999999981E-2</v>
      </c>
      <c r="U52">
        <f>F52-$F$8</f>
        <v>7.3600000000000054E-2</v>
      </c>
      <c r="V52">
        <f>G52-$G$8</f>
        <v>5.0599999999999978E-2</v>
      </c>
      <c r="W52">
        <f>H52-$H$8</f>
        <v>0.43829999999999997</v>
      </c>
      <c r="X52">
        <f>I52-$I$8</f>
        <v>0.39780000000000004</v>
      </c>
      <c r="Y52">
        <f>J52-$J$8</f>
        <v>2.2699999999999942E-2</v>
      </c>
      <c r="Z52">
        <f>K52-$K$8</f>
        <v>-9.9000000000000088E-2</v>
      </c>
      <c r="AA52">
        <f>L52-$L$8</f>
        <v>6.5200000000000036E-2</v>
      </c>
      <c r="AB52">
        <f>M52-$M$8</f>
        <v>8.6799999999999988E-2</v>
      </c>
      <c r="AC52">
        <f>N52-$N$8</f>
        <v>6.4299999999999968E-2</v>
      </c>
      <c r="AF52" t="s">
        <v>5</v>
      </c>
      <c r="AG52" t="str">
        <f t="shared" si="23"/>
        <v>0</v>
      </c>
      <c r="AH52">
        <f t="shared" si="18"/>
        <v>1.6999999999999238E-3</v>
      </c>
      <c r="AI52">
        <f t="shared" si="18"/>
        <v>5.3099999999999981E-2</v>
      </c>
      <c r="AJ52">
        <f t="shared" si="18"/>
        <v>4.8400000000000054E-2</v>
      </c>
      <c r="AK52" t="str">
        <f t="shared" si="21"/>
        <v>0</v>
      </c>
      <c r="AL52">
        <f t="shared" si="19"/>
        <v>0.36990000000000006</v>
      </c>
      <c r="AM52">
        <f t="shared" si="19"/>
        <v>0.32940000000000014</v>
      </c>
      <c r="AN52" t="str">
        <f t="shared" si="19"/>
        <v>0</v>
      </c>
      <c r="AO52" t="str">
        <f t="shared" si="22"/>
        <v>0</v>
      </c>
      <c r="AP52">
        <f t="shared" si="20"/>
        <v>2.7500000000000024E-2</v>
      </c>
      <c r="AQ52">
        <f t="shared" si="20"/>
        <v>4.9099999999999977E-2</v>
      </c>
      <c r="AR52">
        <f t="shared" si="20"/>
        <v>2.6599999999999957E-2</v>
      </c>
    </row>
    <row r="53" spans="2:53" x14ac:dyDescent="0.3">
      <c r="B53" t="s">
        <v>6</v>
      </c>
      <c r="C53" s="15">
        <v>0.58609999999999995</v>
      </c>
      <c r="D53" s="15">
        <v>0.59599999999999997</v>
      </c>
      <c r="E53" s="15">
        <v>0.39589999999999997</v>
      </c>
      <c r="F53" s="15">
        <v>0.53380000000000005</v>
      </c>
      <c r="G53" s="15">
        <v>0.54039999999999999</v>
      </c>
      <c r="H53" s="15">
        <v>0.51239999999999997</v>
      </c>
      <c r="I53" s="15">
        <v>0.52569999999999995</v>
      </c>
      <c r="J53" s="15">
        <v>0.52710000000000001</v>
      </c>
      <c r="K53" s="15">
        <v>0.54610000000000003</v>
      </c>
      <c r="L53" s="15">
        <v>0.47189999999999999</v>
      </c>
      <c r="M53" s="15">
        <v>1.1368</v>
      </c>
      <c r="N53" s="15">
        <v>0.4919</v>
      </c>
      <c r="Q53" t="s">
        <v>6</v>
      </c>
      <c r="R53">
        <f>C53-$C$9</f>
        <v>4.1999999999999926E-2</v>
      </c>
      <c r="S53">
        <f>D53-$D$9</f>
        <v>3.9899999999999936E-2</v>
      </c>
      <c r="T53">
        <f>E53-$E$9</f>
        <v>5.7499999999999996E-2</v>
      </c>
      <c r="U53">
        <f>F53-$F$9</f>
        <v>6.1300000000000077E-2</v>
      </c>
      <c r="V53">
        <f>G53-$G$9</f>
        <v>8.5199999999999998E-2</v>
      </c>
      <c r="W53">
        <f>H53-$H$9</f>
        <v>6.4799999999999969E-2</v>
      </c>
      <c r="X53">
        <f>I53-$I$9</f>
        <v>6.3899999999999957E-2</v>
      </c>
      <c r="Y53">
        <f>J53-$J$9</f>
        <v>2.0199999999999996E-2</v>
      </c>
      <c r="Z53">
        <f>K53-$K$9</f>
        <v>6.2300000000000022E-2</v>
      </c>
      <c r="AA53">
        <f>L53-$L$9</f>
        <v>5.5699999999999972E-2</v>
      </c>
      <c r="AB53">
        <f>M53-$M$9</f>
        <v>0.66890000000000005</v>
      </c>
      <c r="AC53">
        <f>N53-$N$9</f>
        <v>3.839999999999999E-2</v>
      </c>
      <c r="AF53" t="s">
        <v>6</v>
      </c>
      <c r="AG53">
        <f t="shared" si="23"/>
        <v>1.6799999999999926E-2</v>
      </c>
      <c r="AH53">
        <f t="shared" si="18"/>
        <v>1.4699999999999935E-2</v>
      </c>
      <c r="AI53">
        <f t="shared" si="18"/>
        <v>3.2299999999999995E-2</v>
      </c>
      <c r="AJ53">
        <f t="shared" si="18"/>
        <v>3.6100000000000076E-2</v>
      </c>
      <c r="AK53">
        <f t="shared" si="21"/>
        <v>1.6800000000000093E-2</v>
      </c>
      <c r="AL53" t="str">
        <f t="shared" si="19"/>
        <v>0</v>
      </c>
      <c r="AM53" t="str">
        <f t="shared" si="19"/>
        <v>0</v>
      </c>
      <c r="AN53" t="str">
        <f t="shared" si="19"/>
        <v>0</v>
      </c>
      <c r="AO53">
        <f t="shared" si="22"/>
        <v>2.4600000000000011E-2</v>
      </c>
      <c r="AP53">
        <f t="shared" si="20"/>
        <v>1.799999999999996E-2</v>
      </c>
      <c r="AQ53">
        <f t="shared" si="20"/>
        <v>0.63119999999999998</v>
      </c>
      <c r="AR53">
        <f t="shared" si="20"/>
        <v>6.9999999999997842E-4</v>
      </c>
    </row>
    <row r="54" spans="2:53" x14ac:dyDescent="0.3">
      <c r="B54" t="s">
        <v>7</v>
      </c>
      <c r="C54" s="15">
        <v>0.60440000000000005</v>
      </c>
      <c r="D54" s="15">
        <v>0.6129</v>
      </c>
      <c r="E54" s="15">
        <v>0.34150000000000003</v>
      </c>
      <c r="F54" s="15">
        <v>0.50360000000000005</v>
      </c>
      <c r="G54" s="15">
        <v>0.52010000000000001</v>
      </c>
      <c r="H54" s="15">
        <v>0.48580000000000001</v>
      </c>
      <c r="I54" s="15">
        <v>0.53849999999999998</v>
      </c>
      <c r="J54" s="15">
        <v>0.4975</v>
      </c>
      <c r="K54" s="15">
        <v>0.53549999999999998</v>
      </c>
      <c r="L54" s="15">
        <v>0.46089999999999998</v>
      </c>
      <c r="M54" s="15">
        <v>0.53400000000000003</v>
      </c>
      <c r="N54" s="15">
        <v>0.83240000000000003</v>
      </c>
      <c r="Q54" t="s">
        <v>7</v>
      </c>
      <c r="R54">
        <f>C54-$C$10</f>
        <v>2.8700000000000059E-2</v>
      </c>
      <c r="S54">
        <f>D54-$D$10</f>
        <v>7.2599999999999998E-2</v>
      </c>
      <c r="T54">
        <f>E54-$E$10</f>
        <v>2.8100000000000014E-2</v>
      </c>
      <c r="U54">
        <f>F54-$F$10</f>
        <v>-0.11069999999999991</v>
      </c>
      <c r="V54">
        <f>G54-$G$10</f>
        <v>7.8299999999999981E-2</v>
      </c>
      <c r="W54">
        <f>H54-$H$10</f>
        <v>5.099999999999999E-2</v>
      </c>
      <c r="X54">
        <f>I54-$I$10</f>
        <v>8.2999999999999741E-3</v>
      </c>
      <c r="Y54">
        <f>J54-$J$10</f>
        <v>-1.3799999999999979E-2</v>
      </c>
      <c r="Z54">
        <f>K54-$K$10</f>
        <v>2.9399999999999982E-2</v>
      </c>
      <c r="AA54">
        <f>L54-$L$10</f>
        <v>5.8999999999999997E-2</v>
      </c>
      <c r="AB54">
        <f>M54-$M$10</f>
        <v>1.4600000000000057E-2</v>
      </c>
      <c r="AC54">
        <f>N54-$N$10</f>
        <v>0.30230000000000001</v>
      </c>
      <c r="AF54" t="s">
        <v>7</v>
      </c>
      <c r="AG54">
        <f t="shared" si="23"/>
        <v>3.5000000000000586E-3</v>
      </c>
      <c r="AH54">
        <f t="shared" si="18"/>
        <v>4.7399999999999998E-2</v>
      </c>
      <c r="AI54">
        <f t="shared" si="18"/>
        <v>2.9000000000000137E-3</v>
      </c>
      <c r="AJ54" t="str">
        <f t="shared" si="18"/>
        <v>0</v>
      </c>
      <c r="AK54">
        <f t="shared" si="21"/>
        <v>9.9000000000000754E-3</v>
      </c>
      <c r="AL54" t="str">
        <f t="shared" si="19"/>
        <v>0</v>
      </c>
      <c r="AM54" t="str">
        <f t="shared" si="19"/>
        <v>0</v>
      </c>
      <c r="AN54" t="str">
        <f t="shared" si="19"/>
        <v>0</v>
      </c>
      <c r="AO54" t="str">
        <f t="shared" si="22"/>
        <v>0</v>
      </c>
      <c r="AP54">
        <f t="shared" si="20"/>
        <v>2.1299999999999986E-2</v>
      </c>
      <c r="AQ54" t="str">
        <f t="shared" si="20"/>
        <v>0</v>
      </c>
      <c r="AR54">
        <f t="shared" si="20"/>
        <v>0.2646</v>
      </c>
    </row>
    <row r="55" spans="2:53" x14ac:dyDescent="0.3">
      <c r="B55" t="s">
        <v>8</v>
      </c>
      <c r="C55" s="15">
        <v>1.0664</v>
      </c>
      <c r="D55" s="15">
        <v>1.1288</v>
      </c>
      <c r="E55" s="15">
        <v>0.53900000000000003</v>
      </c>
      <c r="F55" s="15">
        <v>0.64959999999999996</v>
      </c>
      <c r="G55" s="15">
        <v>0.51549999999999996</v>
      </c>
      <c r="H55" s="15">
        <v>1.7263999999999999</v>
      </c>
      <c r="I55" s="15">
        <v>0.51890000000000003</v>
      </c>
      <c r="J55" s="15">
        <v>0.51780000000000004</v>
      </c>
      <c r="K55" s="15">
        <v>0.20810000000000001</v>
      </c>
      <c r="L55" s="15">
        <v>0.44940000000000002</v>
      </c>
      <c r="M55" s="15">
        <v>0.4325</v>
      </c>
      <c r="N55" s="15">
        <v>0.49199999999999999</v>
      </c>
      <c r="Q55" t="s">
        <v>8</v>
      </c>
      <c r="R55">
        <f>C55-$C$11</f>
        <v>0.54290000000000005</v>
      </c>
      <c r="S55">
        <f>D55-$D$11</f>
        <v>0.61990000000000001</v>
      </c>
      <c r="T55">
        <f>E55-$E$11</f>
        <v>5.1900000000000057E-2</v>
      </c>
      <c r="U55">
        <f>F55-$F$11</f>
        <v>0.16239999999999993</v>
      </c>
      <c r="V55">
        <f>G55-$G$11</f>
        <v>6.469999999999998E-2</v>
      </c>
      <c r="W55">
        <f>H55-$H$11</f>
        <v>1.2409999999999999</v>
      </c>
      <c r="X55">
        <f>I55-$I$11</f>
        <v>4.7600000000000031E-2</v>
      </c>
      <c r="Y55">
        <f>J55-$J$11</f>
        <v>2.1600000000000064E-2</v>
      </c>
      <c r="Z55">
        <f>K55-$K$11</f>
        <v>-0.13300000000000001</v>
      </c>
      <c r="AA55">
        <f>L55-$L$11</f>
        <v>4.4700000000000017E-2</v>
      </c>
      <c r="AB55">
        <f>M55-$M$11</f>
        <v>4.0899999999999992E-2</v>
      </c>
      <c r="AC55">
        <f>N55-$N$11</f>
        <v>5.7999999999999996E-2</v>
      </c>
      <c r="AF55" t="s">
        <v>8</v>
      </c>
      <c r="AG55">
        <f t="shared" si="23"/>
        <v>0.51770000000000005</v>
      </c>
      <c r="AH55">
        <f t="shared" si="18"/>
        <v>0.59470000000000001</v>
      </c>
      <c r="AI55">
        <f t="shared" si="18"/>
        <v>2.6700000000000057E-2</v>
      </c>
      <c r="AJ55">
        <f t="shared" si="18"/>
        <v>0.13719999999999993</v>
      </c>
      <c r="AK55" t="str">
        <f t="shared" si="21"/>
        <v>0</v>
      </c>
      <c r="AL55">
        <f t="shared" si="19"/>
        <v>1.1726000000000001</v>
      </c>
      <c r="AM55" t="str">
        <f t="shared" si="19"/>
        <v>0</v>
      </c>
      <c r="AN55" t="str">
        <f t="shared" si="19"/>
        <v>0</v>
      </c>
      <c r="AO55" t="str">
        <f t="shared" si="22"/>
        <v>0</v>
      </c>
      <c r="AP55">
        <f t="shared" si="20"/>
        <v>7.0000000000000062E-3</v>
      </c>
      <c r="AQ55">
        <f t="shared" si="20"/>
        <v>3.1999999999999806E-3</v>
      </c>
      <c r="AR55">
        <f t="shared" si="20"/>
        <v>2.0299999999999985E-2</v>
      </c>
    </row>
    <row r="56" spans="2:53" ht="15" thickBot="1" x14ac:dyDescent="0.35"/>
    <row r="57" spans="2:53" x14ac:dyDescent="0.3">
      <c r="B57">
        <v>120</v>
      </c>
      <c r="Q57">
        <v>120</v>
      </c>
      <c r="AF57">
        <v>120</v>
      </c>
      <c r="AV57" t="s">
        <v>10</v>
      </c>
      <c r="AW57" t="s">
        <v>11</v>
      </c>
      <c r="AX57" t="s">
        <v>12</v>
      </c>
      <c r="AY57" s="4" t="s">
        <v>13</v>
      </c>
      <c r="AZ57" s="5" t="s">
        <v>14</v>
      </c>
    </row>
    <row r="58" spans="2:53" ht="15" thickBot="1" x14ac:dyDescent="0.35">
      <c r="B58" t="s">
        <v>0</v>
      </c>
      <c r="C58" s="1">
        <v>1</v>
      </c>
      <c r="D58" s="1">
        <v>2</v>
      </c>
      <c r="E58" s="1">
        <v>3</v>
      </c>
      <c r="F58" s="1">
        <v>4</v>
      </c>
      <c r="G58" s="1">
        <v>5</v>
      </c>
      <c r="H58" s="1">
        <v>6</v>
      </c>
      <c r="I58" s="1">
        <v>7</v>
      </c>
      <c r="J58" s="1">
        <v>8</v>
      </c>
      <c r="K58" s="1">
        <v>9</v>
      </c>
      <c r="L58" s="1">
        <v>10</v>
      </c>
      <c r="M58" s="1">
        <v>11</v>
      </c>
      <c r="N58" s="1">
        <v>12</v>
      </c>
      <c r="Q58" t="s">
        <v>0</v>
      </c>
      <c r="R58">
        <v>1</v>
      </c>
      <c r="S58">
        <v>2</v>
      </c>
      <c r="T58">
        <v>3</v>
      </c>
      <c r="U58">
        <v>4</v>
      </c>
      <c r="V58">
        <v>5</v>
      </c>
      <c r="W58">
        <v>6</v>
      </c>
      <c r="X58">
        <v>7</v>
      </c>
      <c r="Y58">
        <v>8</v>
      </c>
      <c r="Z58">
        <v>9</v>
      </c>
      <c r="AA58">
        <v>10</v>
      </c>
      <c r="AB58">
        <v>11</v>
      </c>
      <c r="AC58">
        <v>12</v>
      </c>
      <c r="AF58" t="s">
        <v>0</v>
      </c>
      <c r="AG58">
        <v>1</v>
      </c>
      <c r="AH58">
        <v>2</v>
      </c>
      <c r="AI58">
        <v>3</v>
      </c>
      <c r="AJ58">
        <v>4</v>
      </c>
      <c r="AK58">
        <v>5</v>
      </c>
      <c r="AL58">
        <v>6</v>
      </c>
      <c r="AM58">
        <v>7</v>
      </c>
      <c r="AN58">
        <v>8</v>
      </c>
      <c r="AO58">
        <v>9</v>
      </c>
      <c r="AP58">
        <v>10</v>
      </c>
      <c r="AQ58">
        <v>11</v>
      </c>
      <c r="AR58">
        <v>12</v>
      </c>
      <c r="AV58">
        <f>SUM(AG59:AJ66)/31</f>
        <v>0.14309677419354838</v>
      </c>
      <c r="AW58">
        <f>SUM(AK59:AN66)/31</f>
        <v>0.13038064516129033</v>
      </c>
      <c r="AX58">
        <f>SUM(AO59:AR66)/31</f>
        <v>4.4287096774193568E-2</v>
      </c>
      <c r="AY58" s="6">
        <f>AVERAGE(AV58:AX58)</f>
        <v>0.10592150537634409</v>
      </c>
      <c r="AZ58" s="7">
        <f>STDEV(AV58:AX58)</f>
        <v>5.3754304266671452E-2</v>
      </c>
      <c r="BA58">
        <f>AZ58*100/AY58</f>
        <v>50.749188350071002</v>
      </c>
    </row>
    <row r="59" spans="2:53" x14ac:dyDescent="0.3">
      <c r="B59" t="s">
        <v>1</v>
      </c>
      <c r="C59" s="15">
        <v>0.56489999999999996</v>
      </c>
      <c r="D59" s="15">
        <v>0.58020000000000005</v>
      </c>
      <c r="E59" s="15">
        <v>0.55689999999999995</v>
      </c>
      <c r="F59" s="15">
        <v>0.5645</v>
      </c>
      <c r="G59" s="15">
        <v>0.57899999999999996</v>
      </c>
      <c r="H59" s="15">
        <v>0.5343</v>
      </c>
      <c r="I59" s="15">
        <v>0.53549999999999998</v>
      </c>
      <c r="J59" s="15">
        <v>0.50929999999999997</v>
      </c>
      <c r="K59" s="15">
        <v>0.53749999999999998</v>
      </c>
      <c r="L59" s="15">
        <v>0.55579999999999996</v>
      </c>
      <c r="M59" s="15">
        <v>0.47189999999999999</v>
      </c>
      <c r="N59" s="15">
        <v>0.46539999999999998</v>
      </c>
      <c r="Q59" t="s">
        <v>1</v>
      </c>
      <c r="R59">
        <f>C59-$C$4</f>
        <v>2.6200000000000001E-2</v>
      </c>
      <c r="S59">
        <f>D59-$D$4</f>
        <v>3.9400000000000102E-2</v>
      </c>
      <c r="T59">
        <f>E59-$E$4</f>
        <v>5.7699999999999974E-2</v>
      </c>
      <c r="U59">
        <f>F59-$F$4</f>
        <v>6.7900000000000016E-2</v>
      </c>
      <c r="V59">
        <f>G59-$G$4</f>
        <v>7.4399999999999911E-2</v>
      </c>
      <c r="W59">
        <f>H59-$H$4</f>
        <v>6.7400000000000015E-2</v>
      </c>
      <c r="X59">
        <f>I59-$I$4</f>
        <v>4.4099999999999973E-2</v>
      </c>
      <c r="Y59">
        <f>J59-$J$4</f>
        <v>5.4599999999999982E-2</v>
      </c>
      <c r="Z59">
        <f>K59-$K$4</f>
        <v>4.1199999999999959E-2</v>
      </c>
      <c r="AA59">
        <f>L59-$L$4</f>
        <v>7.1499999999999952E-2</v>
      </c>
      <c r="AB59">
        <f>M59-$M$4</f>
        <v>6.3099999999999989E-2</v>
      </c>
      <c r="AC59">
        <f>N59-$N$4</f>
        <v>3.6899999999999988E-2</v>
      </c>
      <c r="AF59" t="s">
        <v>1</v>
      </c>
      <c r="AG59">
        <f>IF(R59-$R$59&lt;0,"0",R59-$R$59)</f>
        <v>0</v>
      </c>
      <c r="AH59">
        <f t="shared" ref="AH59:AJ66" si="24">IF(S59-$R$59&lt;0,"0",S59-$R$59)</f>
        <v>1.3200000000000101E-2</v>
      </c>
      <c r="AI59">
        <f t="shared" si="24"/>
        <v>3.1499999999999972E-2</v>
      </c>
      <c r="AJ59">
        <f t="shared" si="24"/>
        <v>4.1700000000000015E-2</v>
      </c>
      <c r="AK59">
        <f>IF(V59-$V$59&lt;0,"0",V59-$V$59)</f>
        <v>0</v>
      </c>
      <c r="AL59" t="str">
        <f t="shared" ref="AL59:AN66" si="25">IF(W59-$V$59&lt;0,"0",W59-$V$59)</f>
        <v>0</v>
      </c>
      <c r="AM59" t="str">
        <f t="shared" si="25"/>
        <v>0</v>
      </c>
      <c r="AN59" t="str">
        <f t="shared" si="25"/>
        <v>0</v>
      </c>
      <c r="AO59">
        <f>IF(Z59-$Z$59&lt;0,"0",Z59-$Z$59)</f>
        <v>0</v>
      </c>
      <c r="AP59">
        <f t="shared" ref="AP59:AR66" si="26">IF(AA59-$Z$59&lt;0,"0",AA59-$Z$59)</f>
        <v>3.0299999999999994E-2</v>
      </c>
      <c r="AQ59">
        <f t="shared" si="26"/>
        <v>2.1900000000000031E-2</v>
      </c>
      <c r="AR59" t="str">
        <f t="shared" si="26"/>
        <v>0</v>
      </c>
    </row>
    <row r="60" spans="2:53" x14ac:dyDescent="0.3">
      <c r="B60" t="s">
        <v>2</v>
      </c>
      <c r="C60" s="15">
        <v>0.59789999999999999</v>
      </c>
      <c r="D60" s="15">
        <v>0.69920000000000004</v>
      </c>
      <c r="E60" s="15">
        <v>0.54759999999999998</v>
      </c>
      <c r="F60" s="15">
        <v>0.54930000000000001</v>
      </c>
      <c r="G60" s="15">
        <v>0.48299999999999998</v>
      </c>
      <c r="H60" s="15">
        <v>0.64</v>
      </c>
      <c r="I60" s="15">
        <v>0.53600000000000003</v>
      </c>
      <c r="J60" s="15">
        <v>0.50080000000000002</v>
      </c>
      <c r="K60" s="15">
        <v>0.56259999999999999</v>
      </c>
      <c r="L60" s="15">
        <v>0.57450000000000001</v>
      </c>
      <c r="M60" s="15">
        <v>0.49170000000000003</v>
      </c>
      <c r="N60" s="15">
        <v>0.46929999999999999</v>
      </c>
      <c r="Q60" t="s">
        <v>2</v>
      </c>
      <c r="R60">
        <f>C60-$C$5</f>
        <v>2.0100000000000007E-2</v>
      </c>
      <c r="S60">
        <f>D60-$D$5</f>
        <v>6.9300000000000028E-2</v>
      </c>
      <c r="T60">
        <f>E60-$E$5</f>
        <v>7.7600000000000002E-2</v>
      </c>
      <c r="U60">
        <f>F60-$F$5</f>
        <v>8.2400000000000029E-2</v>
      </c>
      <c r="V60">
        <f>G60-$G$5</f>
        <v>6.4899999999999958E-2</v>
      </c>
      <c r="W60">
        <f>H60-$H$5</f>
        <v>8.7100000000000066E-2</v>
      </c>
      <c r="X60">
        <f>I60-$I$5</f>
        <v>3.1000000000000028E-2</v>
      </c>
      <c r="Y60">
        <f>J60-$J$5</f>
        <v>3.9800000000000002E-2</v>
      </c>
      <c r="Z60">
        <f>K60-$K$5</f>
        <v>4.5100000000000029E-2</v>
      </c>
      <c r="AA60">
        <f>L60-$L$5</f>
        <v>8.2500000000000018E-2</v>
      </c>
      <c r="AB60">
        <f>M60-$M$5</f>
        <v>7.4900000000000022E-2</v>
      </c>
      <c r="AC60">
        <f>N60-$N$5</f>
        <v>5.1400000000000001E-2</v>
      </c>
      <c r="AF60" t="s">
        <v>2</v>
      </c>
      <c r="AG60" t="str">
        <f t="shared" ref="AG60:AG66" si="27">IF(R60-$R$59&lt;0,"0",R60-$R$59)</f>
        <v>0</v>
      </c>
      <c r="AH60">
        <f t="shared" si="24"/>
        <v>4.3100000000000027E-2</v>
      </c>
      <c r="AI60">
        <f t="shared" si="24"/>
        <v>5.1400000000000001E-2</v>
      </c>
      <c r="AJ60">
        <f t="shared" si="24"/>
        <v>5.6200000000000028E-2</v>
      </c>
      <c r="AK60" t="str">
        <f t="shared" ref="AK60:AK66" si="28">IF(V60-$V$59&lt;0,"0",V60-$V$59)</f>
        <v>0</v>
      </c>
      <c r="AL60">
        <f t="shared" si="25"/>
        <v>1.2700000000000156E-2</v>
      </c>
      <c r="AM60" t="str">
        <f t="shared" si="25"/>
        <v>0</v>
      </c>
      <c r="AN60" t="str">
        <f t="shared" si="25"/>
        <v>0</v>
      </c>
      <c r="AO60">
        <f t="shared" ref="AO60:AO66" si="29">IF(Z60-$Z$59&lt;0,"0",Z60-$Z$59)</f>
        <v>3.9000000000000701E-3</v>
      </c>
      <c r="AP60">
        <f t="shared" si="26"/>
        <v>4.1300000000000059E-2</v>
      </c>
      <c r="AQ60">
        <f t="shared" si="26"/>
        <v>3.3700000000000063E-2</v>
      </c>
      <c r="AR60">
        <f t="shared" si="26"/>
        <v>1.0200000000000042E-2</v>
      </c>
    </row>
    <row r="61" spans="2:53" x14ac:dyDescent="0.3">
      <c r="B61" t="s">
        <v>3</v>
      </c>
      <c r="C61" s="15">
        <v>0.72719999999999996</v>
      </c>
      <c r="D61" s="15">
        <v>0.60319999999999996</v>
      </c>
      <c r="E61" s="15">
        <v>0.57310000000000005</v>
      </c>
      <c r="F61" s="15">
        <v>0.56000000000000005</v>
      </c>
      <c r="G61" s="15">
        <v>0.49830000000000002</v>
      </c>
      <c r="H61" s="15">
        <v>0.62170000000000003</v>
      </c>
      <c r="I61" s="15">
        <v>0.5071</v>
      </c>
      <c r="J61" s="15">
        <v>0.50260000000000005</v>
      </c>
      <c r="K61" s="15">
        <v>0.48110000000000003</v>
      </c>
      <c r="L61" s="15">
        <v>0.49730000000000002</v>
      </c>
      <c r="M61" s="15">
        <v>0.51949999999999996</v>
      </c>
      <c r="N61" s="15">
        <v>0.48159999999999997</v>
      </c>
      <c r="Q61" t="s">
        <v>3</v>
      </c>
      <c r="R61">
        <f>C61-$C$6</f>
        <v>0.15229999999999999</v>
      </c>
      <c r="S61">
        <f>D61-$D$6</f>
        <v>6.4899999999999958E-2</v>
      </c>
      <c r="T61">
        <f>E61-$E$6</f>
        <v>8.010000000000006E-2</v>
      </c>
      <c r="U61">
        <f>F61-$F$6</f>
        <v>3.1100000000000017E-2</v>
      </c>
      <c r="V61">
        <f>G61-$G$6</f>
        <v>-1.9999999999999463E-3</v>
      </c>
      <c r="W61">
        <f>H61-$H$6</f>
        <v>0.16370000000000001</v>
      </c>
      <c r="X61">
        <f>I61-$I$6</f>
        <v>-0.28339999999999999</v>
      </c>
      <c r="Y61">
        <f>J61-$J$6</f>
        <v>2.9200000000000059E-2</v>
      </c>
      <c r="Z61">
        <f>K61-$K$6</f>
        <v>-8.9999999999999525E-3</v>
      </c>
      <c r="AA61">
        <f>L61-$L$6</f>
        <v>5.0200000000000022E-2</v>
      </c>
      <c r="AB61">
        <f>M61-$M$6</f>
        <v>2.7699999999999947E-2</v>
      </c>
      <c r="AC61">
        <f>N61-$N$6</f>
        <v>1.0899999999999965E-2</v>
      </c>
      <c r="AF61" t="s">
        <v>3</v>
      </c>
      <c r="AG61">
        <f t="shared" si="27"/>
        <v>0.12609999999999999</v>
      </c>
      <c r="AH61">
        <f t="shared" si="24"/>
        <v>3.8699999999999957E-2</v>
      </c>
      <c r="AI61">
        <f t="shared" si="24"/>
        <v>5.3900000000000059E-2</v>
      </c>
      <c r="AJ61">
        <f t="shared" si="24"/>
        <v>4.9000000000000155E-3</v>
      </c>
      <c r="AK61" t="str">
        <f t="shared" si="28"/>
        <v>0</v>
      </c>
      <c r="AL61">
        <f t="shared" si="25"/>
        <v>8.9300000000000102E-2</v>
      </c>
      <c r="AM61" t="str">
        <f t="shared" si="25"/>
        <v>0</v>
      </c>
      <c r="AN61" t="str">
        <f t="shared" si="25"/>
        <v>0</v>
      </c>
      <c r="AO61" t="str">
        <f t="shared" si="29"/>
        <v>0</v>
      </c>
      <c r="AP61">
        <f t="shared" si="26"/>
        <v>9.0000000000000635E-3</v>
      </c>
      <c r="AQ61" t="str">
        <f t="shared" si="26"/>
        <v>0</v>
      </c>
      <c r="AR61" t="str">
        <f t="shared" si="26"/>
        <v>0</v>
      </c>
    </row>
    <row r="62" spans="2:53" x14ac:dyDescent="0.3">
      <c r="B62" t="s">
        <v>4</v>
      </c>
      <c r="C62" s="15">
        <v>1.5978000000000001</v>
      </c>
      <c r="D62" s="15">
        <v>1.6698999999999999</v>
      </c>
      <c r="E62" s="15">
        <v>0.57099999999999995</v>
      </c>
      <c r="F62" s="15">
        <v>0.54249999999999998</v>
      </c>
      <c r="G62" s="15">
        <v>1.2815000000000001</v>
      </c>
      <c r="H62" s="15">
        <v>0.54149999999999998</v>
      </c>
      <c r="I62" s="15">
        <v>1.5186999999999999</v>
      </c>
      <c r="J62" s="15">
        <v>0.49509999999999998</v>
      </c>
      <c r="K62" s="15">
        <v>0.49819999999999998</v>
      </c>
      <c r="L62" s="15">
        <v>0.47610000000000002</v>
      </c>
      <c r="M62" s="15">
        <v>0.50649999999999995</v>
      </c>
      <c r="N62" s="15">
        <v>0.49380000000000002</v>
      </c>
      <c r="Q62" t="s">
        <v>4</v>
      </c>
      <c r="R62">
        <f>C62-$C$7</f>
        <v>1.0541</v>
      </c>
      <c r="S62">
        <f>D62-$D$7</f>
        <v>1.1223999999999998</v>
      </c>
      <c r="T62">
        <f>E62-$E$7</f>
        <v>7.889999999999997E-2</v>
      </c>
      <c r="U62">
        <f>F62-$F$7</f>
        <v>4.2300000000000004E-2</v>
      </c>
      <c r="V62">
        <f>G62-$G$7</f>
        <v>0.79470000000000007</v>
      </c>
      <c r="W62">
        <f>H62-$H$7</f>
        <v>4.1300000000000003E-2</v>
      </c>
      <c r="X62">
        <f>I62-$I$7</f>
        <v>1.0417999999999998</v>
      </c>
      <c r="Y62">
        <f>J62-$J$7</f>
        <v>2.7499999999999969E-2</v>
      </c>
      <c r="Z62">
        <f>K62-$K$7</f>
        <v>2.5399999999999978E-2</v>
      </c>
      <c r="AA62">
        <f>L62-$L$7</f>
        <v>7.1200000000000041E-2</v>
      </c>
      <c r="AB62">
        <f>M62-$M$7</f>
        <v>4.2899999999999938E-2</v>
      </c>
      <c r="AC62">
        <f>N62-$N$7</f>
        <v>4.9700000000000022E-2</v>
      </c>
      <c r="AF62" t="s">
        <v>4</v>
      </c>
      <c r="AG62">
        <f t="shared" si="27"/>
        <v>1.0279</v>
      </c>
      <c r="AH62">
        <f t="shared" si="24"/>
        <v>1.0961999999999998</v>
      </c>
      <c r="AI62">
        <f t="shared" si="24"/>
        <v>5.2699999999999969E-2</v>
      </c>
      <c r="AJ62">
        <f t="shared" si="24"/>
        <v>1.6100000000000003E-2</v>
      </c>
      <c r="AK62">
        <f t="shared" si="28"/>
        <v>0.72030000000000016</v>
      </c>
      <c r="AL62" t="str">
        <f t="shared" si="25"/>
        <v>0</v>
      </c>
      <c r="AM62">
        <f t="shared" si="25"/>
        <v>0.96739999999999993</v>
      </c>
      <c r="AN62" t="str">
        <f t="shared" si="25"/>
        <v>0</v>
      </c>
      <c r="AO62" t="str">
        <f t="shared" si="29"/>
        <v>0</v>
      </c>
      <c r="AP62">
        <f t="shared" si="26"/>
        <v>3.0000000000000082E-2</v>
      </c>
      <c r="AQ62">
        <f t="shared" si="26"/>
        <v>1.6999999999999793E-3</v>
      </c>
      <c r="AR62">
        <f t="shared" si="26"/>
        <v>8.5000000000000631E-3</v>
      </c>
    </row>
    <row r="63" spans="2:53" x14ac:dyDescent="0.3">
      <c r="B63" t="s">
        <v>5</v>
      </c>
      <c r="C63" s="15">
        <v>0.58760000000000001</v>
      </c>
      <c r="D63" s="15">
        <v>0.59630000000000005</v>
      </c>
      <c r="E63" s="15">
        <v>0.56999999999999995</v>
      </c>
      <c r="F63" s="15">
        <v>0.55349999999999999</v>
      </c>
      <c r="G63" s="15">
        <v>0.499</v>
      </c>
      <c r="H63" s="15">
        <v>1.0328999999999999</v>
      </c>
      <c r="I63" s="15">
        <v>0.99509999999999998</v>
      </c>
      <c r="J63" s="15">
        <v>0.50590000000000002</v>
      </c>
      <c r="K63" s="15">
        <v>0.61990000000000001</v>
      </c>
      <c r="L63" s="15">
        <v>0.4965</v>
      </c>
      <c r="M63" s="15">
        <v>0.52329999999999999</v>
      </c>
      <c r="N63" s="15">
        <v>0.51439999999999997</v>
      </c>
      <c r="Q63" t="s">
        <v>5</v>
      </c>
      <c r="R63">
        <f>C63-$C$8</f>
        <v>1.760000000000006E-2</v>
      </c>
      <c r="S63">
        <f>D63-$D$8</f>
        <v>2.7000000000000024E-2</v>
      </c>
      <c r="T63">
        <f>E63-$E$8</f>
        <v>7.8699999999999937E-2</v>
      </c>
      <c r="U63">
        <f>F63-$F$8</f>
        <v>5.4999999999999993E-2</v>
      </c>
      <c r="V63">
        <f>G63-$G$8</f>
        <v>5.259999999999998E-2</v>
      </c>
      <c r="W63">
        <f>H63-$H$8</f>
        <v>0.54969999999999986</v>
      </c>
      <c r="X63">
        <f>I63-$I$8</f>
        <v>0.51819999999999999</v>
      </c>
      <c r="Y63">
        <f>J63-$J$8</f>
        <v>2.2199999999999998E-2</v>
      </c>
      <c r="Z63">
        <f>K63-$K$8</f>
        <v>-9.4400000000000039E-2</v>
      </c>
      <c r="AA63">
        <f>L63-$L$8</f>
        <v>6.8900000000000017E-2</v>
      </c>
      <c r="AB63">
        <f>M63-$M$8</f>
        <v>9.0799999999999992E-2</v>
      </c>
      <c r="AC63">
        <f>N63-$N$8</f>
        <v>6.1499999999999944E-2</v>
      </c>
      <c r="AF63" t="s">
        <v>5</v>
      </c>
      <c r="AG63" t="str">
        <f t="shared" si="27"/>
        <v>0</v>
      </c>
      <c r="AH63">
        <f t="shared" si="24"/>
        <v>8.0000000000002292E-4</v>
      </c>
      <c r="AI63">
        <f t="shared" si="24"/>
        <v>5.2499999999999936E-2</v>
      </c>
      <c r="AJ63">
        <f t="shared" si="24"/>
        <v>2.8799999999999992E-2</v>
      </c>
      <c r="AK63" t="str">
        <f t="shared" si="28"/>
        <v>0</v>
      </c>
      <c r="AL63">
        <f t="shared" si="25"/>
        <v>0.47529999999999994</v>
      </c>
      <c r="AM63">
        <f t="shared" si="25"/>
        <v>0.44380000000000008</v>
      </c>
      <c r="AN63" t="str">
        <f t="shared" si="25"/>
        <v>0</v>
      </c>
      <c r="AO63" t="str">
        <f t="shared" si="29"/>
        <v>0</v>
      </c>
      <c r="AP63">
        <f t="shared" si="26"/>
        <v>2.7700000000000058E-2</v>
      </c>
      <c r="AQ63">
        <f t="shared" si="26"/>
        <v>4.9600000000000033E-2</v>
      </c>
      <c r="AR63">
        <f t="shared" si="26"/>
        <v>2.0299999999999985E-2</v>
      </c>
    </row>
    <row r="64" spans="2:53" x14ac:dyDescent="0.3">
      <c r="B64" t="s">
        <v>6</v>
      </c>
      <c r="C64" s="15">
        <v>0.58479999999999999</v>
      </c>
      <c r="D64" s="15">
        <v>0.59709999999999996</v>
      </c>
      <c r="E64" s="15">
        <v>0.39900000000000002</v>
      </c>
      <c r="F64" s="15">
        <v>0.52910000000000001</v>
      </c>
      <c r="G64" s="15">
        <v>0.54390000000000005</v>
      </c>
      <c r="H64" s="15">
        <v>0.51580000000000004</v>
      </c>
      <c r="I64" s="15">
        <v>0.53139999999999998</v>
      </c>
      <c r="J64" s="15">
        <v>0.53239999999999998</v>
      </c>
      <c r="K64" s="15">
        <v>0.5484</v>
      </c>
      <c r="L64" s="15">
        <v>0.47910000000000003</v>
      </c>
      <c r="M64" s="15">
        <v>1.2405999999999999</v>
      </c>
      <c r="N64" s="15">
        <v>0.49569999999999997</v>
      </c>
      <c r="Q64" t="s">
        <v>6</v>
      </c>
      <c r="R64">
        <f>C64-$C$9</f>
        <v>4.0699999999999958E-2</v>
      </c>
      <c r="S64">
        <f>D64-$D$9</f>
        <v>4.0999999999999925E-2</v>
      </c>
      <c r="T64">
        <f>E64-$E$9</f>
        <v>6.0600000000000043E-2</v>
      </c>
      <c r="U64">
        <f>F64-$F$9</f>
        <v>5.6600000000000039E-2</v>
      </c>
      <c r="V64">
        <f>G64-$G$9</f>
        <v>8.8700000000000057E-2</v>
      </c>
      <c r="W64">
        <f>H64-$H$9</f>
        <v>6.8200000000000038E-2</v>
      </c>
      <c r="X64">
        <f>I64-$I$9</f>
        <v>6.9599999999999995E-2</v>
      </c>
      <c r="Y64">
        <f>J64-$J$9</f>
        <v>2.5499999999999967E-2</v>
      </c>
      <c r="Z64">
        <f>K64-$K$9</f>
        <v>6.4599999999999991E-2</v>
      </c>
      <c r="AA64">
        <f>L64-$L$9</f>
        <v>6.2900000000000011E-2</v>
      </c>
      <c r="AB64">
        <f>M64-$M$9</f>
        <v>0.77269999999999994</v>
      </c>
      <c r="AC64">
        <f>N64-$N$9</f>
        <v>4.219999999999996E-2</v>
      </c>
      <c r="AF64" t="s">
        <v>6</v>
      </c>
      <c r="AG64">
        <f t="shared" si="27"/>
        <v>1.4499999999999957E-2</v>
      </c>
      <c r="AH64">
        <f t="shared" si="24"/>
        <v>1.4799999999999924E-2</v>
      </c>
      <c r="AI64">
        <f t="shared" si="24"/>
        <v>3.4400000000000042E-2</v>
      </c>
      <c r="AJ64">
        <f t="shared" si="24"/>
        <v>3.0400000000000038E-2</v>
      </c>
      <c r="AK64">
        <f t="shared" si="28"/>
        <v>1.4300000000000146E-2</v>
      </c>
      <c r="AL64" t="str">
        <f t="shared" si="25"/>
        <v>0</v>
      </c>
      <c r="AM64" t="str">
        <f t="shared" si="25"/>
        <v>0</v>
      </c>
      <c r="AN64" t="str">
        <f t="shared" si="25"/>
        <v>0</v>
      </c>
      <c r="AO64">
        <f t="shared" si="29"/>
        <v>2.3400000000000032E-2</v>
      </c>
      <c r="AP64">
        <f t="shared" si="26"/>
        <v>2.1700000000000053E-2</v>
      </c>
      <c r="AQ64">
        <f t="shared" si="26"/>
        <v>0.73150000000000004</v>
      </c>
      <c r="AR64">
        <f t="shared" si="26"/>
        <v>1.0000000000000009E-3</v>
      </c>
    </row>
    <row r="65" spans="2:52" x14ac:dyDescent="0.3">
      <c r="B65" t="s">
        <v>7</v>
      </c>
      <c r="C65" s="15">
        <v>0.60680000000000001</v>
      </c>
      <c r="D65" s="15">
        <v>0.61729999999999996</v>
      </c>
      <c r="E65" s="15">
        <v>0.34820000000000001</v>
      </c>
      <c r="F65" s="15">
        <v>0.50539999999999996</v>
      </c>
      <c r="G65" s="15">
        <v>0.52429999999999999</v>
      </c>
      <c r="H65" s="15">
        <v>0.49220000000000003</v>
      </c>
      <c r="I65" s="15">
        <v>0.54200000000000004</v>
      </c>
      <c r="J65" s="15">
        <v>0.48709999999999998</v>
      </c>
      <c r="K65" s="15">
        <v>0.54090000000000005</v>
      </c>
      <c r="L65" s="15">
        <v>0.46860000000000002</v>
      </c>
      <c r="M65" s="15">
        <v>0.53390000000000004</v>
      </c>
      <c r="N65" s="15">
        <v>0.83779999999999999</v>
      </c>
      <c r="Q65" t="s">
        <v>7</v>
      </c>
      <c r="R65">
        <f>C65-$C$10</f>
        <v>3.1100000000000017E-2</v>
      </c>
      <c r="S65">
        <f>D65-$D$10</f>
        <v>7.6999999999999957E-2</v>
      </c>
      <c r="T65">
        <f>E65-$E$10</f>
        <v>3.4799999999999998E-2</v>
      </c>
      <c r="U65">
        <f>F65-$F$10</f>
        <v>-0.1089</v>
      </c>
      <c r="V65">
        <f>G65-$G$10</f>
        <v>8.2499999999999962E-2</v>
      </c>
      <c r="W65">
        <f>H65-$H$10</f>
        <v>5.7400000000000007E-2</v>
      </c>
      <c r="X65">
        <f>I65-$I$10</f>
        <v>1.1800000000000033E-2</v>
      </c>
      <c r="Y65">
        <f>J65-$J$10</f>
        <v>-2.4199999999999999E-2</v>
      </c>
      <c r="Z65">
        <f>K65-$K$10</f>
        <v>3.4800000000000053E-2</v>
      </c>
      <c r="AA65">
        <f>L65-$L$10</f>
        <v>6.6700000000000037E-2</v>
      </c>
      <c r="AB65">
        <f>M65-$M$10</f>
        <v>1.4500000000000068E-2</v>
      </c>
      <c r="AC65">
        <f>N65-$N$10</f>
        <v>0.30769999999999997</v>
      </c>
      <c r="AF65" t="s">
        <v>7</v>
      </c>
      <c r="AG65">
        <f t="shared" si="27"/>
        <v>4.9000000000000155E-3</v>
      </c>
      <c r="AH65">
        <f t="shared" si="24"/>
        <v>5.0799999999999956E-2</v>
      </c>
      <c r="AI65">
        <f t="shared" si="24"/>
        <v>8.5999999999999965E-3</v>
      </c>
      <c r="AJ65" t="str">
        <f t="shared" si="24"/>
        <v>0</v>
      </c>
      <c r="AK65">
        <f t="shared" si="28"/>
        <v>8.1000000000000516E-3</v>
      </c>
      <c r="AL65" t="str">
        <f t="shared" si="25"/>
        <v>0</v>
      </c>
      <c r="AM65" t="str">
        <f t="shared" si="25"/>
        <v>0</v>
      </c>
      <c r="AN65" t="str">
        <f t="shared" si="25"/>
        <v>0</v>
      </c>
      <c r="AO65" t="str">
        <f t="shared" si="29"/>
        <v>0</v>
      </c>
      <c r="AP65">
        <f t="shared" si="26"/>
        <v>2.5500000000000078E-2</v>
      </c>
      <c r="AQ65" t="str">
        <f t="shared" si="26"/>
        <v>0</v>
      </c>
      <c r="AR65">
        <f t="shared" si="26"/>
        <v>0.26650000000000001</v>
      </c>
    </row>
    <row r="66" spans="2:52" x14ac:dyDescent="0.3">
      <c r="B66" t="s">
        <v>8</v>
      </c>
      <c r="C66" s="15">
        <v>1.3343</v>
      </c>
      <c r="D66" s="15">
        <v>1.1473</v>
      </c>
      <c r="E66" s="15">
        <v>0.5333</v>
      </c>
      <c r="F66" s="15">
        <v>0.63849999999999996</v>
      </c>
      <c r="G66" s="15">
        <v>0.51170000000000004</v>
      </c>
      <c r="H66" s="15">
        <v>1.8704000000000001</v>
      </c>
      <c r="I66" s="15">
        <v>0.51729999999999998</v>
      </c>
      <c r="J66" s="15">
        <v>0.51519999999999999</v>
      </c>
      <c r="K66" s="15">
        <v>0.34389999999999998</v>
      </c>
      <c r="L66" s="15">
        <v>0.44629999999999997</v>
      </c>
      <c r="M66" s="15">
        <v>0.43640000000000001</v>
      </c>
      <c r="N66" s="15">
        <v>0.4864</v>
      </c>
      <c r="Q66" t="s">
        <v>8</v>
      </c>
      <c r="R66">
        <f>C66-$C$11</f>
        <v>0.81080000000000008</v>
      </c>
      <c r="S66">
        <f>D66-$D$11</f>
        <v>0.63839999999999997</v>
      </c>
      <c r="T66">
        <f>E66-$E$11</f>
        <v>4.6200000000000019E-2</v>
      </c>
      <c r="U66">
        <f>F66-$F$11</f>
        <v>0.15129999999999993</v>
      </c>
      <c r="V66">
        <f>G66-$G$11</f>
        <v>6.0900000000000065E-2</v>
      </c>
      <c r="W66">
        <f>H66-$H$11</f>
        <v>1.385</v>
      </c>
      <c r="X66">
        <f>I66-$I$11</f>
        <v>4.5999999999999985E-2</v>
      </c>
      <c r="Y66">
        <f>J66-$J$11</f>
        <v>1.9000000000000017E-2</v>
      </c>
      <c r="Z66">
        <f>K66-$K$11</f>
        <v>2.7999999999999692E-3</v>
      </c>
      <c r="AA66">
        <f>L66-$L$11</f>
        <v>4.159999999999997E-2</v>
      </c>
      <c r="AB66">
        <f>M66-$M$11</f>
        <v>4.4800000000000006E-2</v>
      </c>
      <c r="AC66">
        <f>N66-$N$11</f>
        <v>5.2400000000000002E-2</v>
      </c>
      <c r="AF66" t="s">
        <v>8</v>
      </c>
      <c r="AG66">
        <f t="shared" si="27"/>
        <v>0.78460000000000008</v>
      </c>
      <c r="AH66">
        <f t="shared" si="24"/>
        <v>0.61219999999999997</v>
      </c>
      <c r="AI66">
        <f t="shared" si="24"/>
        <v>2.0000000000000018E-2</v>
      </c>
      <c r="AJ66">
        <f t="shared" si="24"/>
        <v>0.12509999999999993</v>
      </c>
      <c r="AK66" t="str">
        <f t="shared" si="28"/>
        <v>0</v>
      </c>
      <c r="AL66">
        <f t="shared" si="25"/>
        <v>1.3106</v>
      </c>
      <c r="AM66" t="str">
        <f t="shared" si="25"/>
        <v>0</v>
      </c>
      <c r="AN66" t="str">
        <f t="shared" si="25"/>
        <v>0</v>
      </c>
      <c r="AO66" t="str">
        <f t="shared" si="29"/>
        <v>0</v>
      </c>
      <c r="AP66">
        <f t="shared" si="26"/>
        <v>4.0000000000001146E-4</v>
      </c>
      <c r="AQ66">
        <f t="shared" si="26"/>
        <v>3.6000000000000476E-3</v>
      </c>
      <c r="AR66">
        <f t="shared" si="26"/>
        <v>1.1200000000000043E-2</v>
      </c>
    </row>
    <row r="67" spans="2:52" ht="15" thickBot="1" x14ac:dyDescent="0.35"/>
    <row r="68" spans="2:52" x14ac:dyDescent="0.3">
      <c r="B68">
        <v>144</v>
      </c>
      <c r="Q68">
        <v>144</v>
      </c>
      <c r="AF68">
        <v>144</v>
      </c>
      <c r="AV68" t="s">
        <v>10</v>
      </c>
      <c r="AW68" t="s">
        <v>11</v>
      </c>
      <c r="AX68" t="s">
        <v>12</v>
      </c>
      <c r="AY68" s="4" t="s">
        <v>13</v>
      </c>
      <c r="AZ68" s="5" t="s">
        <v>14</v>
      </c>
    </row>
    <row r="69" spans="2:52" ht="15" thickBot="1" x14ac:dyDescent="0.35">
      <c r="B69" s="8" t="s">
        <v>0</v>
      </c>
      <c r="C69" s="9">
        <v>1</v>
      </c>
      <c r="D69" s="9">
        <v>2</v>
      </c>
      <c r="E69" s="9">
        <v>3</v>
      </c>
      <c r="F69" s="9">
        <v>4</v>
      </c>
      <c r="G69" s="9">
        <v>5</v>
      </c>
      <c r="H69" s="9">
        <v>6</v>
      </c>
      <c r="I69" s="9">
        <v>7</v>
      </c>
      <c r="J69" s="9">
        <v>8</v>
      </c>
      <c r="K69" s="9">
        <v>9</v>
      </c>
      <c r="L69" s="9">
        <v>10</v>
      </c>
      <c r="M69" s="9">
        <v>11</v>
      </c>
      <c r="N69" s="9">
        <v>12</v>
      </c>
      <c r="Q69" t="s">
        <v>0</v>
      </c>
      <c r="R69">
        <v>1</v>
      </c>
      <c r="S69">
        <v>2</v>
      </c>
      <c r="T69">
        <v>3</v>
      </c>
      <c r="U69">
        <v>4</v>
      </c>
      <c r="V69">
        <v>5</v>
      </c>
      <c r="W69">
        <v>6</v>
      </c>
      <c r="X69">
        <v>7</v>
      </c>
      <c r="Y69">
        <v>8</v>
      </c>
      <c r="Z69">
        <v>9</v>
      </c>
      <c r="AA69">
        <v>10</v>
      </c>
      <c r="AB69">
        <v>11</v>
      </c>
      <c r="AC69">
        <v>12</v>
      </c>
      <c r="AF69" t="s">
        <v>0</v>
      </c>
      <c r="AG69">
        <v>1</v>
      </c>
      <c r="AH69">
        <v>2</v>
      </c>
      <c r="AI69">
        <v>3</v>
      </c>
      <c r="AJ69">
        <v>4</v>
      </c>
      <c r="AK69">
        <v>5</v>
      </c>
      <c r="AL69">
        <v>6</v>
      </c>
      <c r="AM69">
        <v>7</v>
      </c>
      <c r="AN69">
        <v>8</v>
      </c>
      <c r="AO69">
        <v>9</v>
      </c>
      <c r="AP69">
        <v>10</v>
      </c>
      <c r="AQ69">
        <v>11</v>
      </c>
      <c r="AR69">
        <v>12</v>
      </c>
      <c r="AV69">
        <f>SUM(AG70:AJ77)/31</f>
        <v>0.16063548387096771</v>
      </c>
      <c r="AW69">
        <f>SUM(AK70:AN77)/31</f>
        <v>0.12397419354838711</v>
      </c>
      <c r="AX69">
        <f>SUM(AO70:AR77)/31</f>
        <v>4.1122580645161284E-2</v>
      </c>
      <c r="AY69" s="6">
        <f>AVERAGE(AV69:AX69)</f>
        <v>0.10857741935483871</v>
      </c>
      <c r="AZ69" s="7">
        <f>STDEV(AV69:AX69)</f>
        <v>6.1226048386618749E-2</v>
      </c>
    </row>
    <row r="70" spans="2:52" x14ac:dyDescent="0.3">
      <c r="B70" s="8" t="s">
        <v>1</v>
      </c>
      <c r="C70" s="15">
        <v>0.56659999999999999</v>
      </c>
      <c r="D70" s="15">
        <v>0.57979999999999998</v>
      </c>
      <c r="E70" s="15">
        <v>0.55820000000000003</v>
      </c>
      <c r="F70" s="15">
        <v>0.56720000000000004</v>
      </c>
      <c r="G70" s="15">
        <v>0.58230000000000004</v>
      </c>
      <c r="H70" s="15">
        <v>0.53600000000000003</v>
      </c>
      <c r="I70" s="15">
        <v>0.53539999999999999</v>
      </c>
      <c r="J70" s="15">
        <v>0.50819999999999999</v>
      </c>
      <c r="K70" s="15">
        <v>0.54200000000000004</v>
      </c>
      <c r="L70" s="15">
        <v>0.55900000000000005</v>
      </c>
      <c r="M70" s="15">
        <v>0.47689999999999999</v>
      </c>
      <c r="N70" s="15">
        <v>0.46889999999999998</v>
      </c>
      <c r="Q70" t="s">
        <v>1</v>
      </c>
      <c r="R70">
        <f>C70-$C$4</f>
        <v>2.7900000000000036E-2</v>
      </c>
      <c r="S70">
        <f>D70-$D$4</f>
        <v>3.9000000000000035E-2</v>
      </c>
      <c r="T70">
        <f>E70-$E$4</f>
        <v>5.9000000000000052E-2</v>
      </c>
      <c r="U70">
        <f>F70-$F$4</f>
        <v>7.0600000000000052E-2</v>
      </c>
      <c r="V70">
        <f>G70-$G$4</f>
        <v>7.7699999999999991E-2</v>
      </c>
      <c r="W70">
        <f>H70-$H$4</f>
        <v>6.910000000000005E-2</v>
      </c>
      <c r="X70">
        <f>I70-$I$4</f>
        <v>4.3999999999999984E-2</v>
      </c>
      <c r="Y70">
        <f>J70-$J$4</f>
        <v>5.3499999999999992E-2</v>
      </c>
      <c r="Z70">
        <f>K70-$K$4</f>
        <v>4.5700000000000018E-2</v>
      </c>
      <c r="AA70">
        <f>L70-$L$4</f>
        <v>7.4700000000000044E-2</v>
      </c>
      <c r="AB70">
        <f>M70-$M$4</f>
        <v>6.8099999999999994E-2</v>
      </c>
      <c r="AC70">
        <f>N70-$N$4</f>
        <v>4.0399999999999991E-2</v>
      </c>
      <c r="AF70" t="s">
        <v>1</v>
      </c>
      <c r="AG70">
        <f>IF(R70-$R$70&lt;0,"0",R70-$R$70)</f>
        <v>0</v>
      </c>
      <c r="AH70">
        <f t="shared" ref="AH70:AJ77" si="30">IF(S70-$R$70&lt;0,"0",S70-$R$70)</f>
        <v>1.1099999999999999E-2</v>
      </c>
      <c r="AI70">
        <f t="shared" si="30"/>
        <v>3.1100000000000017E-2</v>
      </c>
      <c r="AJ70">
        <f t="shared" si="30"/>
        <v>4.2700000000000016E-2</v>
      </c>
      <c r="AK70">
        <f>IF(V70-$V$70&lt;0,"0",V70-$V$70)</f>
        <v>0</v>
      </c>
      <c r="AL70" t="str">
        <f t="shared" ref="AL70:AN77" si="31">IF(W70-$V$70&lt;0,"0",W70-$V$70)</f>
        <v>0</v>
      </c>
      <c r="AM70" t="str">
        <f t="shared" si="31"/>
        <v>0</v>
      </c>
      <c r="AN70" t="str">
        <f t="shared" si="31"/>
        <v>0</v>
      </c>
      <c r="AO70">
        <f>IF(Z70-$Z$70&lt;0,"0",Z70-$Z$70)</f>
        <v>0</v>
      </c>
      <c r="AP70">
        <f t="shared" ref="AP70:AR77" si="32">IF(AA70-$Z$70&lt;0,"0",AA70-$Z$70)</f>
        <v>2.9000000000000026E-2</v>
      </c>
      <c r="AQ70">
        <f t="shared" si="32"/>
        <v>2.2399999999999975E-2</v>
      </c>
      <c r="AR70" t="str">
        <f t="shared" si="32"/>
        <v>0</v>
      </c>
    </row>
    <row r="71" spans="2:52" x14ac:dyDescent="0.3">
      <c r="B71" s="8" t="s">
        <v>2</v>
      </c>
      <c r="C71" s="15">
        <v>0.59279999999999999</v>
      </c>
      <c r="D71" s="15">
        <v>0.6915</v>
      </c>
      <c r="E71" s="15">
        <v>0.53769999999999996</v>
      </c>
      <c r="F71" s="15">
        <v>0.5383</v>
      </c>
      <c r="G71" s="15">
        <v>0.47789999999999999</v>
      </c>
      <c r="H71" s="15">
        <v>0.63239999999999996</v>
      </c>
      <c r="I71" s="15">
        <v>0.5262</v>
      </c>
      <c r="J71" s="15">
        <v>0.49220000000000003</v>
      </c>
      <c r="K71" s="15">
        <v>0.55669999999999997</v>
      </c>
      <c r="L71" s="15">
        <v>0.5655</v>
      </c>
      <c r="M71" s="15">
        <v>0.4819</v>
      </c>
      <c r="N71" s="15">
        <v>0.46360000000000001</v>
      </c>
      <c r="Q71" t="s">
        <v>2</v>
      </c>
      <c r="R71">
        <f>C71-$C$5</f>
        <v>1.5000000000000013E-2</v>
      </c>
      <c r="S71">
        <f>D71-$D$5</f>
        <v>6.1599999999999988E-2</v>
      </c>
      <c r="T71">
        <f>E71-$E$5</f>
        <v>6.7699999999999982E-2</v>
      </c>
      <c r="U71">
        <f>F71-$F$5</f>
        <v>7.1400000000000019E-2</v>
      </c>
      <c r="V71">
        <f>G71-$G$5</f>
        <v>5.9799999999999964E-2</v>
      </c>
      <c r="W71">
        <f>H71-$H$5</f>
        <v>7.9500000000000015E-2</v>
      </c>
      <c r="X71">
        <f>I71-$I$5</f>
        <v>2.1199999999999997E-2</v>
      </c>
      <c r="Y71">
        <f>J71-$J$5</f>
        <v>3.1200000000000006E-2</v>
      </c>
      <c r="Z71">
        <f>K71-$K$5</f>
        <v>3.9200000000000013E-2</v>
      </c>
      <c r="AA71">
        <f>L71-$L$5</f>
        <v>7.350000000000001E-2</v>
      </c>
      <c r="AB71">
        <f>M71-$M$5</f>
        <v>6.5099999999999991E-2</v>
      </c>
      <c r="AC71">
        <f>N71-$N$5</f>
        <v>4.5700000000000018E-2</v>
      </c>
      <c r="AF71" t="s">
        <v>2</v>
      </c>
      <c r="AG71" t="str">
        <f t="shared" ref="AG71:AG77" si="33">IF(R71-$R$70&lt;0,"0",R71-$R$70)</f>
        <v>0</v>
      </c>
      <c r="AH71">
        <f t="shared" si="30"/>
        <v>3.3699999999999952E-2</v>
      </c>
      <c r="AI71">
        <f t="shared" si="30"/>
        <v>3.9799999999999947E-2</v>
      </c>
      <c r="AJ71">
        <f t="shared" si="30"/>
        <v>4.3499999999999983E-2</v>
      </c>
      <c r="AK71" t="str">
        <f t="shared" ref="AK71:AK77" si="34">IF(V71-$V$70&lt;0,"0",V71-$V$70)</f>
        <v>0</v>
      </c>
      <c r="AL71">
        <f t="shared" si="31"/>
        <v>1.8000000000000238E-3</v>
      </c>
      <c r="AM71" t="str">
        <f t="shared" si="31"/>
        <v>0</v>
      </c>
      <c r="AN71" t="str">
        <f t="shared" si="31"/>
        <v>0</v>
      </c>
      <c r="AO71" t="str">
        <f t="shared" ref="AO71:AO77" si="35">IF(Z71-$Z$70&lt;0,"0",Z71-$Z$70)</f>
        <v>0</v>
      </c>
      <c r="AP71">
        <f t="shared" si="32"/>
        <v>2.7799999999999991E-2</v>
      </c>
      <c r="AQ71">
        <f t="shared" si="32"/>
        <v>1.9399999999999973E-2</v>
      </c>
      <c r="AR71">
        <f t="shared" si="32"/>
        <v>0</v>
      </c>
    </row>
    <row r="72" spans="2:52" x14ac:dyDescent="0.3">
      <c r="B72" s="8" t="s">
        <v>3</v>
      </c>
      <c r="C72" s="15">
        <v>0.72409999999999997</v>
      </c>
      <c r="D72" s="15">
        <v>0.60509999999999997</v>
      </c>
      <c r="E72" s="15">
        <v>0.57110000000000005</v>
      </c>
      <c r="F72" s="15">
        <v>0.55830000000000002</v>
      </c>
      <c r="G72" s="15">
        <v>0.50639999999999996</v>
      </c>
      <c r="H72" s="15">
        <v>0.61329999999999996</v>
      </c>
      <c r="I72" s="15">
        <v>0.50160000000000005</v>
      </c>
      <c r="J72" s="15">
        <v>0.49790000000000001</v>
      </c>
      <c r="K72" s="15">
        <v>0.4884</v>
      </c>
      <c r="L72" s="15">
        <v>0.49199999999999999</v>
      </c>
      <c r="M72" s="15">
        <v>0.51659999999999995</v>
      </c>
      <c r="N72" s="15">
        <v>0.48149999999999998</v>
      </c>
      <c r="Q72" t="s">
        <v>3</v>
      </c>
      <c r="R72">
        <f>C72-$C$6</f>
        <v>0.1492</v>
      </c>
      <c r="S72">
        <f>D72-$D$6</f>
        <v>6.6799999999999971E-2</v>
      </c>
      <c r="T72">
        <f>E72-$E$6</f>
        <v>7.8100000000000058E-2</v>
      </c>
      <c r="U72">
        <f>F72-$F$6</f>
        <v>2.9399999999999982E-2</v>
      </c>
      <c r="V72">
        <f>G72-$G$6</f>
        <v>6.0999999999999943E-3</v>
      </c>
      <c r="W72">
        <f>H72-$H$6</f>
        <v>0.15529999999999994</v>
      </c>
      <c r="X72">
        <f>I72-$I$6</f>
        <v>-0.28889999999999993</v>
      </c>
      <c r="Y72">
        <f>J72-$J$6</f>
        <v>2.4500000000000022E-2</v>
      </c>
      <c r="Z72">
        <f>K72-$K$6</f>
        <v>-1.6999999999999793E-3</v>
      </c>
      <c r="AA72">
        <f>L72-$L$6</f>
        <v>4.4899999999999995E-2</v>
      </c>
      <c r="AB72">
        <f>M72-$M$6</f>
        <v>2.4799999999999933E-2</v>
      </c>
      <c r="AC72">
        <f>N72-$N$6</f>
        <v>1.0799999999999976E-2</v>
      </c>
      <c r="AF72" t="s">
        <v>3</v>
      </c>
      <c r="AG72">
        <f t="shared" si="33"/>
        <v>0.12129999999999996</v>
      </c>
      <c r="AH72">
        <f t="shared" si="30"/>
        <v>3.8899999999999935E-2</v>
      </c>
      <c r="AI72">
        <f t="shared" si="30"/>
        <v>5.0200000000000022E-2</v>
      </c>
      <c r="AJ72">
        <f t="shared" si="30"/>
        <v>1.4999999999999458E-3</v>
      </c>
      <c r="AK72" t="str">
        <f t="shared" si="34"/>
        <v>0</v>
      </c>
      <c r="AL72">
        <f t="shared" si="31"/>
        <v>7.7599999999999947E-2</v>
      </c>
      <c r="AM72" t="str">
        <f t="shared" si="31"/>
        <v>0</v>
      </c>
      <c r="AN72" t="str">
        <f t="shared" si="31"/>
        <v>0</v>
      </c>
      <c r="AO72" t="str">
        <f t="shared" si="35"/>
        <v>0</v>
      </c>
      <c r="AP72" t="str">
        <f t="shared" si="32"/>
        <v>0</v>
      </c>
      <c r="AQ72" t="str">
        <f t="shared" si="32"/>
        <v>0</v>
      </c>
      <c r="AR72" t="str">
        <f t="shared" si="32"/>
        <v>0</v>
      </c>
    </row>
    <row r="73" spans="2:52" x14ac:dyDescent="0.3">
      <c r="B73" s="8" t="s">
        <v>4</v>
      </c>
      <c r="C73" s="15">
        <v>1.7399</v>
      </c>
      <c r="D73" s="15">
        <v>1.9863999999999999</v>
      </c>
      <c r="E73" s="15">
        <v>0.56489999999999996</v>
      </c>
      <c r="F73" s="15">
        <v>0.53549999999999998</v>
      </c>
      <c r="G73" s="15">
        <v>1.3931</v>
      </c>
      <c r="H73" s="15">
        <v>0.53600000000000003</v>
      </c>
      <c r="I73" s="15">
        <v>1.4448000000000001</v>
      </c>
      <c r="J73" s="15">
        <v>0.48870000000000002</v>
      </c>
      <c r="K73" s="15">
        <v>0.49540000000000001</v>
      </c>
      <c r="L73" s="15">
        <v>0.47149999999999997</v>
      </c>
      <c r="M73" s="15">
        <v>0.50239999999999996</v>
      </c>
      <c r="N73" s="15">
        <v>0.49490000000000001</v>
      </c>
      <c r="Q73" t="s">
        <v>4</v>
      </c>
      <c r="R73">
        <f>C73-$C$7</f>
        <v>1.1962000000000002</v>
      </c>
      <c r="S73">
        <f>D73-$D$7</f>
        <v>1.4388999999999998</v>
      </c>
      <c r="T73">
        <f>E73-$E$7</f>
        <v>7.2799999999999976E-2</v>
      </c>
      <c r="U73">
        <f>F73-$F$7</f>
        <v>3.5299999999999998E-2</v>
      </c>
      <c r="V73">
        <f>G73-$G$7</f>
        <v>0.90629999999999999</v>
      </c>
      <c r="W73">
        <f>H73-$H$7</f>
        <v>3.5800000000000054E-2</v>
      </c>
      <c r="X73">
        <f>I73-$I$7</f>
        <v>0.96790000000000009</v>
      </c>
      <c r="Y73">
        <f>J73-$J$7</f>
        <v>2.1100000000000008E-2</v>
      </c>
      <c r="Z73">
        <f>K73-$K$7</f>
        <v>2.2600000000000009E-2</v>
      </c>
      <c r="AA73">
        <f>L73-$L$7</f>
        <v>6.6599999999999993E-2</v>
      </c>
      <c r="AB73">
        <f>M73-$M$7</f>
        <v>3.8799999999999946E-2</v>
      </c>
      <c r="AC73">
        <f>N73-$N$7</f>
        <v>5.0800000000000012E-2</v>
      </c>
      <c r="AF73" t="s">
        <v>4</v>
      </c>
      <c r="AG73">
        <f t="shared" si="33"/>
        <v>1.1683000000000001</v>
      </c>
      <c r="AH73">
        <f t="shared" si="30"/>
        <v>1.4109999999999998</v>
      </c>
      <c r="AI73">
        <f t="shared" si="30"/>
        <v>4.489999999999994E-2</v>
      </c>
      <c r="AJ73">
        <f t="shared" si="30"/>
        <v>7.3999999999999622E-3</v>
      </c>
      <c r="AK73">
        <f t="shared" si="34"/>
        <v>0.8286</v>
      </c>
      <c r="AL73" t="str">
        <f t="shared" si="31"/>
        <v>0</v>
      </c>
      <c r="AM73">
        <f t="shared" si="31"/>
        <v>0.8902000000000001</v>
      </c>
      <c r="AN73" t="str">
        <f t="shared" si="31"/>
        <v>0</v>
      </c>
      <c r="AO73" t="str">
        <f t="shared" si="35"/>
        <v>0</v>
      </c>
      <c r="AP73">
        <f t="shared" si="32"/>
        <v>2.0899999999999974E-2</v>
      </c>
      <c r="AQ73" t="str">
        <f t="shared" si="32"/>
        <v>0</v>
      </c>
      <c r="AR73">
        <f t="shared" si="32"/>
        <v>5.0999999999999934E-3</v>
      </c>
    </row>
    <row r="74" spans="2:52" x14ac:dyDescent="0.3">
      <c r="B74" s="8" t="s">
        <v>5</v>
      </c>
      <c r="C74" s="15">
        <v>0.59150000000000003</v>
      </c>
      <c r="D74" s="15">
        <v>0.59730000000000005</v>
      </c>
      <c r="E74" s="15">
        <v>0.57089999999999996</v>
      </c>
      <c r="F74" s="15">
        <v>0.5504</v>
      </c>
      <c r="G74" s="15">
        <v>0.49819999999999998</v>
      </c>
      <c r="H74" s="15">
        <v>1.0004</v>
      </c>
      <c r="I74" s="15">
        <v>1.0054000000000001</v>
      </c>
      <c r="J74" s="15">
        <v>0.50370000000000004</v>
      </c>
      <c r="K74" s="15">
        <v>0.62050000000000005</v>
      </c>
      <c r="L74" s="15">
        <v>0.49990000000000001</v>
      </c>
      <c r="M74" s="15">
        <v>0.52610000000000001</v>
      </c>
      <c r="N74" s="15">
        <v>0.51910000000000001</v>
      </c>
      <c r="Q74" t="s">
        <v>5</v>
      </c>
      <c r="R74">
        <f>C74-$C$8</f>
        <v>2.1500000000000075E-2</v>
      </c>
      <c r="S74">
        <f>D74-$D$8</f>
        <v>2.8000000000000025E-2</v>
      </c>
      <c r="T74">
        <f>E74-$E$8</f>
        <v>7.9599999999999949E-2</v>
      </c>
      <c r="U74">
        <f>F74-$F$8</f>
        <v>5.1900000000000002E-2</v>
      </c>
      <c r="V74">
        <f>G74-$G$8</f>
        <v>5.1799999999999957E-2</v>
      </c>
      <c r="W74">
        <f>H74-$H$8</f>
        <v>0.51719999999999988</v>
      </c>
      <c r="X74">
        <f>I74-$I$8</f>
        <v>0.52850000000000008</v>
      </c>
      <c r="Y74">
        <f>J74-$J$8</f>
        <v>2.0000000000000018E-2</v>
      </c>
      <c r="Z74">
        <f>K74-$K$8</f>
        <v>-9.3799999999999994E-2</v>
      </c>
      <c r="AA74">
        <f>L74-$L$8</f>
        <v>7.2300000000000031E-2</v>
      </c>
      <c r="AB74">
        <f>M74-$M$8</f>
        <v>9.3600000000000017E-2</v>
      </c>
      <c r="AC74">
        <f>N74-$N$8</f>
        <v>6.6199999999999981E-2</v>
      </c>
      <c r="AF74" t="s">
        <v>5</v>
      </c>
      <c r="AG74" t="str">
        <f t="shared" si="33"/>
        <v>0</v>
      </c>
      <c r="AH74">
        <f t="shared" si="30"/>
        <v>9.9999999999988987E-5</v>
      </c>
      <c r="AI74">
        <f t="shared" si="30"/>
        <v>5.1699999999999913E-2</v>
      </c>
      <c r="AJ74">
        <f t="shared" si="30"/>
        <v>2.3999999999999966E-2</v>
      </c>
      <c r="AK74" t="str">
        <f t="shared" si="34"/>
        <v>0</v>
      </c>
      <c r="AL74">
        <f t="shared" si="31"/>
        <v>0.43949999999999989</v>
      </c>
      <c r="AM74">
        <f t="shared" si="31"/>
        <v>0.45080000000000009</v>
      </c>
      <c r="AN74" t="str">
        <f t="shared" si="31"/>
        <v>0</v>
      </c>
      <c r="AO74" t="str">
        <f t="shared" si="35"/>
        <v>0</v>
      </c>
      <c r="AP74">
        <f t="shared" si="32"/>
        <v>2.6600000000000013E-2</v>
      </c>
      <c r="AQ74">
        <f t="shared" si="32"/>
        <v>4.7899999999999998E-2</v>
      </c>
      <c r="AR74">
        <f t="shared" si="32"/>
        <v>2.0499999999999963E-2</v>
      </c>
    </row>
    <row r="75" spans="2:52" x14ac:dyDescent="0.3">
      <c r="B75" s="8" t="s">
        <v>6</v>
      </c>
      <c r="C75" s="15">
        <v>0.58189999999999997</v>
      </c>
      <c r="D75" s="15">
        <v>0.59030000000000005</v>
      </c>
      <c r="E75" s="15">
        <v>0.39839999999999998</v>
      </c>
      <c r="F75" s="15">
        <v>0.52380000000000004</v>
      </c>
      <c r="G75" s="15">
        <v>0.54100000000000004</v>
      </c>
      <c r="H75" s="15">
        <v>0.51490000000000002</v>
      </c>
      <c r="I75" s="15">
        <v>0.53269999999999995</v>
      </c>
      <c r="J75" s="15">
        <v>0.52639999999999998</v>
      </c>
      <c r="K75" s="15">
        <v>0.54520000000000002</v>
      </c>
      <c r="L75" s="15">
        <v>0.47649999999999998</v>
      </c>
      <c r="M75" s="15">
        <v>1.2393000000000001</v>
      </c>
      <c r="N75" s="15">
        <v>0.49580000000000002</v>
      </c>
      <c r="Q75" t="s">
        <v>6</v>
      </c>
      <c r="R75">
        <f>C75-$C$9</f>
        <v>3.7799999999999945E-2</v>
      </c>
      <c r="S75">
        <f>D75-$D$9</f>
        <v>3.4200000000000008E-2</v>
      </c>
      <c r="T75">
        <f>E75-$E$9</f>
        <v>0.06</v>
      </c>
      <c r="U75">
        <f>F75-$F$9</f>
        <v>5.1300000000000068E-2</v>
      </c>
      <c r="V75">
        <f>G75-$G$9</f>
        <v>8.5800000000000043E-2</v>
      </c>
      <c r="W75">
        <f>H75-$H$9</f>
        <v>6.7300000000000026E-2</v>
      </c>
      <c r="X75">
        <f>I75-$I$9</f>
        <v>7.0899999999999963E-2</v>
      </c>
      <c r="Y75">
        <f>J75-$J$9</f>
        <v>1.9499999999999962E-2</v>
      </c>
      <c r="Z75">
        <f>K75-$K$9</f>
        <v>6.140000000000001E-2</v>
      </c>
      <c r="AA75">
        <f>L75-$L$9</f>
        <v>6.0299999999999965E-2</v>
      </c>
      <c r="AB75">
        <f>M75-$M$9</f>
        <v>0.77140000000000009</v>
      </c>
      <c r="AC75">
        <f>N75-$N$9</f>
        <v>4.2300000000000004E-2</v>
      </c>
      <c r="AF75" t="s">
        <v>6</v>
      </c>
      <c r="AG75">
        <f t="shared" si="33"/>
        <v>9.8999999999999089E-3</v>
      </c>
      <c r="AH75">
        <f t="shared" si="30"/>
        <v>6.2999999999999723E-3</v>
      </c>
      <c r="AI75">
        <f t="shared" si="30"/>
        <v>3.2099999999999962E-2</v>
      </c>
      <c r="AJ75">
        <f t="shared" si="30"/>
        <v>2.3400000000000032E-2</v>
      </c>
      <c r="AK75">
        <f t="shared" si="34"/>
        <v>8.1000000000000516E-3</v>
      </c>
      <c r="AL75" t="str">
        <f t="shared" si="31"/>
        <v>0</v>
      </c>
      <c r="AM75" t="str">
        <f t="shared" si="31"/>
        <v>0</v>
      </c>
      <c r="AN75" t="str">
        <f t="shared" si="31"/>
        <v>0</v>
      </c>
      <c r="AO75">
        <f t="shared" si="35"/>
        <v>1.5699999999999992E-2</v>
      </c>
      <c r="AP75">
        <f t="shared" si="32"/>
        <v>1.4599999999999946E-2</v>
      </c>
      <c r="AQ75">
        <f t="shared" si="32"/>
        <v>0.72570000000000001</v>
      </c>
      <c r="AR75" t="str">
        <f t="shared" si="32"/>
        <v>0</v>
      </c>
    </row>
    <row r="76" spans="2:52" x14ac:dyDescent="0.3">
      <c r="B76" s="8" t="s">
        <v>7</v>
      </c>
      <c r="C76" s="15">
        <v>0.60329999999999995</v>
      </c>
      <c r="D76" s="15">
        <v>0.61399999999999999</v>
      </c>
      <c r="E76" s="15">
        <v>0.35010000000000002</v>
      </c>
      <c r="F76" s="15">
        <v>0.50739999999999996</v>
      </c>
      <c r="G76" s="15">
        <v>0.52380000000000004</v>
      </c>
      <c r="H76" s="15">
        <v>0.48630000000000001</v>
      </c>
      <c r="I76" s="15">
        <v>0.53990000000000005</v>
      </c>
      <c r="J76" s="15">
        <v>0.49109999999999998</v>
      </c>
      <c r="K76" s="15">
        <v>0.53739999999999999</v>
      </c>
      <c r="L76" s="15">
        <v>0.46710000000000002</v>
      </c>
      <c r="M76" s="15">
        <v>0.5353</v>
      </c>
      <c r="N76" s="15">
        <v>0.83020000000000005</v>
      </c>
      <c r="Q76" t="s">
        <v>7</v>
      </c>
      <c r="R76">
        <f>C76-$C$10</f>
        <v>2.7599999999999958E-2</v>
      </c>
      <c r="S76">
        <f>D76-$D$10</f>
        <v>7.3699999999999988E-2</v>
      </c>
      <c r="T76">
        <f>E76-$E$10</f>
        <v>3.670000000000001E-2</v>
      </c>
      <c r="U76">
        <f>F76-$F$10</f>
        <v>-0.1069</v>
      </c>
      <c r="V76">
        <f>G76-$G$10</f>
        <v>8.2000000000000017E-2</v>
      </c>
      <c r="W76">
        <f>H76-$H$10</f>
        <v>5.149999999999999E-2</v>
      </c>
      <c r="X76">
        <f>I76-$I$10</f>
        <v>9.7000000000000419E-3</v>
      </c>
      <c r="Y76">
        <f>J76-$J$10</f>
        <v>-2.0199999999999996E-2</v>
      </c>
      <c r="Z76">
        <f>K76-$K$10</f>
        <v>3.1299999999999994E-2</v>
      </c>
      <c r="AA76">
        <f>L76-$L$10</f>
        <v>6.5200000000000036E-2</v>
      </c>
      <c r="AB76">
        <f>M76-$M$10</f>
        <v>1.5900000000000025E-2</v>
      </c>
      <c r="AC76">
        <f>N76-$N$10</f>
        <v>0.30010000000000003</v>
      </c>
      <c r="AF76" t="s">
        <v>7</v>
      </c>
      <c r="AG76" t="str">
        <f t="shared" si="33"/>
        <v>0</v>
      </c>
      <c r="AH76">
        <f t="shared" si="30"/>
        <v>4.5799999999999952E-2</v>
      </c>
      <c r="AI76">
        <f t="shared" si="30"/>
        <v>8.7999999999999745E-3</v>
      </c>
      <c r="AJ76" t="str">
        <f t="shared" si="30"/>
        <v>0</v>
      </c>
      <c r="AK76">
        <f t="shared" si="34"/>
        <v>4.300000000000026E-3</v>
      </c>
      <c r="AL76" t="str">
        <f t="shared" si="31"/>
        <v>0</v>
      </c>
      <c r="AM76" t="str">
        <f t="shared" si="31"/>
        <v>0</v>
      </c>
      <c r="AN76" t="str">
        <f t="shared" si="31"/>
        <v>0</v>
      </c>
      <c r="AO76" t="str">
        <f t="shared" si="35"/>
        <v>0</v>
      </c>
      <c r="AP76">
        <f t="shared" si="32"/>
        <v>1.9500000000000017E-2</v>
      </c>
      <c r="AQ76" t="str">
        <f t="shared" si="32"/>
        <v>0</v>
      </c>
      <c r="AR76">
        <f t="shared" si="32"/>
        <v>0.25440000000000002</v>
      </c>
    </row>
    <row r="77" spans="2:52" x14ac:dyDescent="0.3">
      <c r="B77" s="8" t="s">
        <v>8</v>
      </c>
      <c r="C77" s="15">
        <v>1.5323</v>
      </c>
      <c r="D77" s="15">
        <v>1.1354</v>
      </c>
      <c r="E77" s="15">
        <v>0.54510000000000003</v>
      </c>
      <c r="F77" s="15">
        <v>0.63770000000000004</v>
      </c>
      <c r="G77" s="15">
        <v>0.51829999999999998</v>
      </c>
      <c r="H77" s="15">
        <v>1.7054</v>
      </c>
      <c r="I77" s="15">
        <v>0.52470000000000006</v>
      </c>
      <c r="J77" s="15">
        <v>0.51959999999999995</v>
      </c>
      <c r="K77" s="15">
        <v>0.32290000000000002</v>
      </c>
      <c r="L77" s="15">
        <v>0.45369999999999999</v>
      </c>
      <c r="M77" s="15">
        <v>0.44529999999999997</v>
      </c>
      <c r="N77" s="15">
        <v>0.49370000000000003</v>
      </c>
      <c r="Q77" t="s">
        <v>8</v>
      </c>
      <c r="R77">
        <f>C77-$C$11</f>
        <v>1.0087999999999999</v>
      </c>
      <c r="S77">
        <f>D77-$D$11</f>
        <v>0.62649999999999995</v>
      </c>
      <c r="T77">
        <f>E77-$E$11</f>
        <v>5.8000000000000052E-2</v>
      </c>
      <c r="U77">
        <f>F77-$F$11</f>
        <v>0.15050000000000002</v>
      </c>
      <c r="V77">
        <f>G77-$G$11</f>
        <v>6.7500000000000004E-2</v>
      </c>
      <c r="W77">
        <f>H77-$H$11</f>
        <v>1.22</v>
      </c>
      <c r="X77">
        <f>I77-$I$11</f>
        <v>5.3400000000000059E-2</v>
      </c>
      <c r="Y77">
        <f>J77-$J$11</f>
        <v>2.3399999999999976E-2</v>
      </c>
      <c r="Z77">
        <f>K77-$K$11</f>
        <v>-1.8199999999999994E-2</v>
      </c>
      <c r="AA77">
        <f>L77-$L$11</f>
        <v>4.8999999999999988E-2</v>
      </c>
      <c r="AB77">
        <f>M77-$M$11</f>
        <v>5.369999999999997E-2</v>
      </c>
      <c r="AC77">
        <f>N77-$N$11</f>
        <v>5.9700000000000031E-2</v>
      </c>
      <c r="AF77" t="s">
        <v>8</v>
      </c>
      <c r="AG77">
        <f t="shared" si="33"/>
        <v>0.98089999999999988</v>
      </c>
      <c r="AH77">
        <f t="shared" si="30"/>
        <v>0.59859999999999991</v>
      </c>
      <c r="AI77">
        <f t="shared" si="30"/>
        <v>3.0100000000000016E-2</v>
      </c>
      <c r="AJ77">
        <f t="shared" si="30"/>
        <v>0.12259999999999999</v>
      </c>
      <c r="AK77" t="str">
        <f t="shared" si="34"/>
        <v>0</v>
      </c>
      <c r="AL77">
        <f t="shared" si="31"/>
        <v>1.1423000000000001</v>
      </c>
      <c r="AM77" t="str">
        <f t="shared" si="31"/>
        <v>0</v>
      </c>
      <c r="AN77" t="str">
        <f t="shared" si="31"/>
        <v>0</v>
      </c>
      <c r="AO77" t="str">
        <f t="shared" si="35"/>
        <v>0</v>
      </c>
      <c r="AP77">
        <f t="shared" si="32"/>
        <v>3.2999999999999696E-3</v>
      </c>
      <c r="AQ77">
        <f t="shared" si="32"/>
        <v>7.9999999999999516E-3</v>
      </c>
      <c r="AR77">
        <f t="shared" si="32"/>
        <v>1.4000000000000012E-2</v>
      </c>
    </row>
    <row r="78" spans="2:52" ht="15" thickBot="1" x14ac:dyDescent="0.35"/>
    <row r="79" spans="2:52" x14ac:dyDescent="0.3">
      <c r="B79">
        <v>168</v>
      </c>
      <c r="Q79">
        <v>168</v>
      </c>
      <c r="AF79" s="68">
        <v>168</v>
      </c>
      <c r="AV79" t="s">
        <v>10</v>
      </c>
      <c r="AW79" t="s">
        <v>11</v>
      </c>
      <c r="AX79" t="s">
        <v>12</v>
      </c>
      <c r="AY79" s="4" t="s">
        <v>13</v>
      </c>
      <c r="AZ79" s="5" t="s">
        <v>14</v>
      </c>
    </row>
    <row r="80" spans="2:52" ht="15" thickBot="1" x14ac:dyDescent="0.35">
      <c r="B80" t="s">
        <v>0</v>
      </c>
      <c r="C80" s="1">
        <v>1</v>
      </c>
      <c r="D80" s="1">
        <v>2</v>
      </c>
      <c r="E80" s="1">
        <v>3</v>
      </c>
      <c r="F80" s="1">
        <v>4</v>
      </c>
      <c r="G80" s="1">
        <v>5</v>
      </c>
      <c r="H80" s="1">
        <v>6</v>
      </c>
      <c r="I80" s="1">
        <v>7</v>
      </c>
      <c r="J80" s="1">
        <v>8</v>
      </c>
      <c r="K80" s="1">
        <v>9</v>
      </c>
      <c r="L80" s="1">
        <v>10</v>
      </c>
      <c r="M80" s="1">
        <v>11</v>
      </c>
      <c r="N80" s="1">
        <v>12</v>
      </c>
      <c r="Q80" t="s">
        <v>0</v>
      </c>
      <c r="R80">
        <v>1</v>
      </c>
      <c r="S80">
        <v>2</v>
      </c>
      <c r="T80">
        <v>3</v>
      </c>
      <c r="U80">
        <v>4</v>
      </c>
      <c r="V80">
        <v>5</v>
      </c>
      <c r="W80">
        <v>6</v>
      </c>
      <c r="X80">
        <v>7</v>
      </c>
      <c r="Y80">
        <v>8</v>
      </c>
      <c r="Z80">
        <v>9</v>
      </c>
      <c r="AA80">
        <v>10</v>
      </c>
      <c r="AB80">
        <v>11</v>
      </c>
      <c r="AC80">
        <v>12</v>
      </c>
      <c r="AF80" t="s">
        <v>0</v>
      </c>
      <c r="AG80">
        <v>1</v>
      </c>
      <c r="AH80">
        <v>2</v>
      </c>
      <c r="AI80">
        <v>3</v>
      </c>
      <c r="AJ80">
        <v>4</v>
      </c>
      <c r="AK80">
        <v>5</v>
      </c>
      <c r="AL80">
        <v>6</v>
      </c>
      <c r="AM80">
        <v>7</v>
      </c>
      <c r="AN80">
        <v>8</v>
      </c>
      <c r="AO80">
        <v>9</v>
      </c>
      <c r="AP80">
        <v>10</v>
      </c>
      <c r="AQ80">
        <v>11</v>
      </c>
      <c r="AR80">
        <v>12</v>
      </c>
      <c r="AV80">
        <f>SUM(AG81:AJ88)/31</f>
        <v>0.17792580645161291</v>
      </c>
      <c r="AW80">
        <f>SUM(AK81:AN88)/31</f>
        <v>0.13668064516129036</v>
      </c>
      <c r="AX80">
        <f>SUM(AO81:AR88)/31</f>
        <v>4.5406451612903201E-2</v>
      </c>
      <c r="AY80" s="6">
        <f>AVERAGE(AV80:AX80)</f>
        <v>0.12000430107526881</v>
      </c>
      <c r="AZ80" s="7">
        <f>STDEV(AV80:AX80)</f>
        <v>6.7815338904804651E-2</v>
      </c>
    </row>
    <row r="81" spans="2:52" x14ac:dyDescent="0.3">
      <c r="B81" t="s">
        <v>1</v>
      </c>
      <c r="C81" s="15">
        <v>0.57069999999999999</v>
      </c>
      <c r="D81" s="15">
        <v>0.5776</v>
      </c>
      <c r="E81" s="15">
        <v>0.55940000000000001</v>
      </c>
      <c r="F81" s="15">
        <v>0.56859999999999999</v>
      </c>
      <c r="G81" s="15">
        <v>0.58209999999999995</v>
      </c>
      <c r="H81" s="15">
        <v>0.5343</v>
      </c>
      <c r="I81" s="15">
        <v>0.53859999999999997</v>
      </c>
      <c r="J81" s="15">
        <v>0.50919999999999999</v>
      </c>
      <c r="K81" s="15">
        <v>0.54500000000000004</v>
      </c>
      <c r="L81" s="15">
        <v>0.56320000000000003</v>
      </c>
      <c r="M81" s="15">
        <v>0.48139999999999999</v>
      </c>
      <c r="N81" s="15">
        <v>0.46850000000000003</v>
      </c>
      <c r="Q81" t="s">
        <v>1</v>
      </c>
      <c r="R81" s="3">
        <f>C81-$C$4</f>
        <v>3.2000000000000028E-2</v>
      </c>
      <c r="S81">
        <f>D81-$D$4</f>
        <v>3.6800000000000055E-2</v>
      </c>
      <c r="T81">
        <f>E81-$E$4</f>
        <v>6.0200000000000031E-2</v>
      </c>
      <c r="U81">
        <f>F81-$F$4</f>
        <v>7.2000000000000008E-2</v>
      </c>
      <c r="V81">
        <f>G81-$G$4</f>
        <v>7.7499999999999902E-2</v>
      </c>
      <c r="W81">
        <f>H81-$H$4</f>
        <v>6.7400000000000015E-2</v>
      </c>
      <c r="X81">
        <f>I81-$I$4</f>
        <v>4.7199999999999964E-2</v>
      </c>
      <c r="Y81">
        <f>J81-$J$4</f>
        <v>5.4499999999999993E-2</v>
      </c>
      <c r="Z81">
        <f>K81-$K$4</f>
        <v>4.8700000000000021E-2</v>
      </c>
      <c r="AA81">
        <f>L81-$L$4</f>
        <v>7.8900000000000026E-2</v>
      </c>
      <c r="AB81">
        <f>M81-$M$4</f>
        <v>7.2599999999999998E-2</v>
      </c>
      <c r="AC81">
        <f>N81-$N$4</f>
        <v>4.0000000000000036E-2</v>
      </c>
      <c r="AF81" t="s">
        <v>1</v>
      </c>
      <c r="AG81" s="3">
        <f>IF(R81-$R$81&lt;0,"0",R81-$R$81)</f>
        <v>0</v>
      </c>
      <c r="AH81" s="3">
        <f t="shared" ref="AH81:AJ88" si="36">IF(S81-$R$81&lt;0,"0",S81-$R$81)</f>
        <v>4.8000000000000265E-3</v>
      </c>
      <c r="AI81" s="3">
        <f t="shared" si="36"/>
        <v>2.8200000000000003E-2</v>
      </c>
      <c r="AJ81" s="3">
        <f t="shared" si="36"/>
        <v>3.999999999999998E-2</v>
      </c>
      <c r="AK81" s="3">
        <f>IF(V81-$V$81&lt;0,"0",V81-$V$81)</f>
        <v>0</v>
      </c>
      <c r="AL81" s="3" t="str">
        <f t="shared" ref="AL81:AN88" si="37">IF(W81-$V$81&lt;0,"0",W81-$V$81)</f>
        <v>0</v>
      </c>
      <c r="AM81" s="3" t="str">
        <f t="shared" si="37"/>
        <v>0</v>
      </c>
      <c r="AN81" s="3" t="str">
        <f t="shared" si="37"/>
        <v>0</v>
      </c>
      <c r="AO81" s="3">
        <f>IF(Z81-$Z$81&lt;0,"0",Z81-$Z$81)</f>
        <v>0</v>
      </c>
      <c r="AP81" s="3">
        <f t="shared" ref="AP81:AR88" si="38">IF(AA81-$Z$81&lt;0,"0",AA81-$Z$81)</f>
        <v>3.0200000000000005E-2</v>
      </c>
      <c r="AQ81" s="3">
        <f t="shared" si="38"/>
        <v>2.3899999999999977E-2</v>
      </c>
      <c r="AR81" s="3" t="str">
        <f t="shared" si="38"/>
        <v>0</v>
      </c>
    </row>
    <row r="82" spans="2:52" x14ac:dyDescent="0.3">
      <c r="B82" t="s">
        <v>2</v>
      </c>
      <c r="C82" s="15">
        <v>0.59860000000000002</v>
      </c>
      <c r="D82" s="15">
        <v>0.69930000000000003</v>
      </c>
      <c r="E82" s="15">
        <v>0.54990000000000006</v>
      </c>
      <c r="F82" s="15">
        <v>0.55279999999999996</v>
      </c>
      <c r="G82" s="15">
        <v>0.48520000000000002</v>
      </c>
      <c r="H82" s="15">
        <v>0.63719999999999999</v>
      </c>
      <c r="I82" s="15">
        <v>0.53659999999999997</v>
      </c>
      <c r="J82" s="15">
        <v>0.50129999999999997</v>
      </c>
      <c r="K82" s="15">
        <v>0.56299999999999994</v>
      </c>
      <c r="L82" s="15">
        <v>0.57210000000000005</v>
      </c>
      <c r="M82" s="15">
        <v>0.48609999999999998</v>
      </c>
      <c r="N82" s="15">
        <v>0.46889999999999998</v>
      </c>
      <c r="Q82" t="s">
        <v>2</v>
      </c>
      <c r="R82">
        <f>C82-$C$5</f>
        <v>2.0800000000000041E-2</v>
      </c>
      <c r="S82">
        <f>D82-$D$5</f>
        <v>6.9400000000000017E-2</v>
      </c>
      <c r="T82">
        <f>E82-$E$5</f>
        <v>7.9900000000000082E-2</v>
      </c>
      <c r="U82">
        <f>F82-$F$5</f>
        <v>8.5899999999999976E-2</v>
      </c>
      <c r="V82">
        <f>G82-$G$5</f>
        <v>6.7099999999999993E-2</v>
      </c>
      <c r="W82">
        <f>H82-$H$5</f>
        <v>8.4300000000000042E-2</v>
      </c>
      <c r="X82">
        <f>I82-$I$5</f>
        <v>3.1599999999999961E-2</v>
      </c>
      <c r="Y82">
        <f>J82-$J$5</f>
        <v>4.0299999999999947E-2</v>
      </c>
      <c r="Z82">
        <f>K82-$K$5</f>
        <v>4.5499999999999985E-2</v>
      </c>
      <c r="AA82">
        <f>L82-$L$5</f>
        <v>8.010000000000006E-2</v>
      </c>
      <c r="AB82">
        <f>M82-$M$5</f>
        <v>6.9299999999999973E-2</v>
      </c>
      <c r="AC82">
        <f>N82-$N$5</f>
        <v>5.099999999999999E-2</v>
      </c>
      <c r="AF82" t="s">
        <v>2</v>
      </c>
      <c r="AG82" s="3" t="str">
        <f t="shared" ref="AG82:AG88" si="39">IF(R82-$R$81&lt;0,"0",R82-$R$81)</f>
        <v>0</v>
      </c>
      <c r="AH82" s="3">
        <f t="shared" si="36"/>
        <v>3.7399999999999989E-2</v>
      </c>
      <c r="AI82" s="3">
        <f t="shared" si="36"/>
        <v>4.7900000000000054E-2</v>
      </c>
      <c r="AJ82" s="3">
        <f t="shared" si="36"/>
        <v>5.3899999999999948E-2</v>
      </c>
      <c r="AK82" s="3" t="str">
        <f t="shared" ref="AK82:AK88" si="40">IF(V82-$V$81&lt;0,"0",V82-$V$81)</f>
        <v>0</v>
      </c>
      <c r="AL82" s="3">
        <f t="shared" si="37"/>
        <v>6.8000000000001393E-3</v>
      </c>
      <c r="AM82" s="3" t="str">
        <f t="shared" si="37"/>
        <v>0</v>
      </c>
      <c r="AN82" s="3" t="str">
        <f t="shared" si="37"/>
        <v>0</v>
      </c>
      <c r="AO82" s="3" t="str">
        <f t="shared" ref="AO82:AO88" si="41">IF(Z82-$Z$81&lt;0,"0",Z82-$Z$81)</f>
        <v>0</v>
      </c>
      <c r="AP82" s="3">
        <f t="shared" si="38"/>
        <v>3.1400000000000039E-2</v>
      </c>
      <c r="AQ82" s="3">
        <f t="shared" si="38"/>
        <v>2.0599999999999952E-2</v>
      </c>
      <c r="AR82" s="3">
        <f t="shared" si="38"/>
        <v>2.2999999999999687E-3</v>
      </c>
    </row>
    <row r="83" spans="2:52" x14ac:dyDescent="0.3">
      <c r="B83" t="s">
        <v>3</v>
      </c>
      <c r="C83" s="15">
        <v>0.71760000000000002</v>
      </c>
      <c r="D83" s="15">
        <v>0.60780000000000001</v>
      </c>
      <c r="E83" s="15">
        <v>0.5756</v>
      </c>
      <c r="F83" s="15">
        <v>0.56320000000000003</v>
      </c>
      <c r="G83" s="15">
        <v>0.51390000000000002</v>
      </c>
      <c r="H83" s="15">
        <v>0.61499999999999999</v>
      </c>
      <c r="I83" s="15">
        <v>0.5091</v>
      </c>
      <c r="J83" s="15">
        <v>0.50239999999999996</v>
      </c>
      <c r="K83" s="15">
        <v>0.49209999999999998</v>
      </c>
      <c r="L83" s="15">
        <v>0.49719999999999998</v>
      </c>
      <c r="M83" s="15">
        <v>0.52410000000000001</v>
      </c>
      <c r="N83" s="15">
        <v>0.48499999999999999</v>
      </c>
      <c r="Q83" t="s">
        <v>3</v>
      </c>
      <c r="R83">
        <f>C83-$C$6</f>
        <v>0.14270000000000005</v>
      </c>
      <c r="S83">
        <f>D83-$D$6</f>
        <v>6.9500000000000006E-2</v>
      </c>
      <c r="T83">
        <f>E83-$E$6</f>
        <v>8.2600000000000007E-2</v>
      </c>
      <c r="U83">
        <f>F83-$F$6</f>
        <v>3.4299999999999997E-2</v>
      </c>
      <c r="V83">
        <f>G83-$G$6</f>
        <v>1.3600000000000056E-2</v>
      </c>
      <c r="W83">
        <f>H83-$H$6</f>
        <v>0.15699999999999997</v>
      </c>
      <c r="X83">
        <f>I83-$I$6</f>
        <v>-0.28139999999999998</v>
      </c>
      <c r="Y83">
        <f>J83-$J$6</f>
        <v>2.899999999999997E-2</v>
      </c>
      <c r="Z83">
        <f>K83-$K$6</f>
        <v>2.0000000000000018E-3</v>
      </c>
      <c r="AA83">
        <f>L83-$L$6</f>
        <v>5.0099999999999978E-2</v>
      </c>
      <c r="AB83">
        <f>M83-$M$6</f>
        <v>3.2299999999999995E-2</v>
      </c>
      <c r="AC83">
        <f>N83-$N$6</f>
        <v>1.4299999999999979E-2</v>
      </c>
      <c r="AF83" t="s">
        <v>3</v>
      </c>
      <c r="AG83" s="3">
        <f t="shared" si="39"/>
        <v>0.11070000000000002</v>
      </c>
      <c r="AH83" s="3">
        <f t="shared" si="36"/>
        <v>3.7499999999999978E-2</v>
      </c>
      <c r="AI83" s="3">
        <f t="shared" si="36"/>
        <v>5.0599999999999978E-2</v>
      </c>
      <c r="AJ83" s="3">
        <f t="shared" si="36"/>
        <v>2.2999999999999687E-3</v>
      </c>
      <c r="AK83" s="3" t="str">
        <f t="shared" si="40"/>
        <v>0</v>
      </c>
      <c r="AL83" s="3">
        <f t="shared" si="37"/>
        <v>7.9500000000000071E-2</v>
      </c>
      <c r="AM83" s="3" t="str">
        <f t="shared" si="37"/>
        <v>0</v>
      </c>
      <c r="AN83" s="3" t="str">
        <f t="shared" si="37"/>
        <v>0</v>
      </c>
      <c r="AO83" s="3" t="str">
        <f t="shared" si="41"/>
        <v>0</v>
      </c>
      <c r="AP83" s="3">
        <f t="shared" si="38"/>
        <v>1.3999999999999568E-3</v>
      </c>
      <c r="AQ83" s="3" t="str">
        <f t="shared" si="38"/>
        <v>0</v>
      </c>
      <c r="AR83" s="3" t="str">
        <f t="shared" si="38"/>
        <v>0</v>
      </c>
    </row>
    <row r="84" spans="2:52" x14ac:dyDescent="0.3">
      <c r="B84" t="s">
        <v>4</v>
      </c>
      <c r="C84" s="15">
        <v>1.9028</v>
      </c>
      <c r="D84" s="15">
        <v>2.2988</v>
      </c>
      <c r="E84" s="15">
        <v>0.57289999999999996</v>
      </c>
      <c r="F84" s="15">
        <v>0.5444</v>
      </c>
      <c r="G84" s="15">
        <v>1.5579000000000001</v>
      </c>
      <c r="H84" s="15">
        <v>0.54079999999999995</v>
      </c>
      <c r="I84" s="15">
        <v>1.528</v>
      </c>
      <c r="J84" s="15">
        <v>0.49320000000000003</v>
      </c>
      <c r="K84" s="15">
        <v>0.499</v>
      </c>
      <c r="L84" s="15">
        <v>0.47620000000000001</v>
      </c>
      <c r="M84" s="15">
        <v>0.505</v>
      </c>
      <c r="N84" s="15">
        <v>0.49669999999999997</v>
      </c>
      <c r="Q84" t="s">
        <v>4</v>
      </c>
      <c r="R84">
        <f>C84-$C$7</f>
        <v>1.3591000000000002</v>
      </c>
      <c r="S84">
        <f>D84-$D$7</f>
        <v>1.7513000000000001</v>
      </c>
      <c r="T84">
        <f>E84-$E$7</f>
        <v>8.0799999999999983E-2</v>
      </c>
      <c r="U84">
        <f>F84-$F$7</f>
        <v>4.4200000000000017E-2</v>
      </c>
      <c r="V84">
        <f>G84-$G$7</f>
        <v>1.0710999999999999</v>
      </c>
      <c r="W84">
        <f>H84-$H$7</f>
        <v>4.0599999999999969E-2</v>
      </c>
      <c r="X84">
        <f>I84-$I$7</f>
        <v>1.0510999999999999</v>
      </c>
      <c r="Y84">
        <f>J84-$J$7</f>
        <v>2.5600000000000012E-2</v>
      </c>
      <c r="Z84">
        <f>K84-$K$7</f>
        <v>2.6200000000000001E-2</v>
      </c>
      <c r="AA84">
        <f>L84-$L$7</f>
        <v>7.130000000000003E-2</v>
      </c>
      <c r="AB84">
        <f>M84-$M$7</f>
        <v>4.1399999999999992E-2</v>
      </c>
      <c r="AC84">
        <f>N84-$N$7</f>
        <v>5.259999999999998E-2</v>
      </c>
      <c r="AF84" t="s">
        <v>4</v>
      </c>
      <c r="AG84" s="3">
        <f t="shared" si="39"/>
        <v>1.3271000000000002</v>
      </c>
      <c r="AH84" s="3">
        <f t="shared" si="36"/>
        <v>1.7193000000000001</v>
      </c>
      <c r="AI84" s="3">
        <f t="shared" si="36"/>
        <v>4.8799999999999955E-2</v>
      </c>
      <c r="AJ84" s="3">
        <f t="shared" si="36"/>
        <v>1.2199999999999989E-2</v>
      </c>
      <c r="AK84" s="3">
        <f t="shared" si="40"/>
        <v>0.99360000000000004</v>
      </c>
      <c r="AL84" s="3" t="str">
        <f t="shared" si="37"/>
        <v>0</v>
      </c>
      <c r="AM84" s="3">
        <f t="shared" si="37"/>
        <v>0.97360000000000002</v>
      </c>
      <c r="AN84" s="3" t="str">
        <f t="shared" si="37"/>
        <v>0</v>
      </c>
      <c r="AO84" s="3" t="str">
        <f t="shared" si="41"/>
        <v>0</v>
      </c>
      <c r="AP84" s="3">
        <f t="shared" si="38"/>
        <v>2.2600000000000009E-2</v>
      </c>
      <c r="AQ84" s="3" t="str">
        <f t="shared" si="38"/>
        <v>0</v>
      </c>
      <c r="AR84" s="3">
        <f t="shared" si="38"/>
        <v>3.8999999999999591E-3</v>
      </c>
    </row>
    <row r="85" spans="2:52" x14ac:dyDescent="0.3">
      <c r="B85" t="s">
        <v>5</v>
      </c>
      <c r="C85" s="15">
        <v>0.59250000000000003</v>
      </c>
      <c r="D85" s="15">
        <v>0.60050000000000003</v>
      </c>
      <c r="E85" s="15">
        <v>0.5706</v>
      </c>
      <c r="F85" s="15">
        <v>0.5514</v>
      </c>
      <c r="G85" s="15">
        <v>0.4975</v>
      </c>
      <c r="H85" s="15">
        <v>1.0193000000000001</v>
      </c>
      <c r="I85" s="15">
        <v>1.0470999999999999</v>
      </c>
      <c r="J85" s="15">
        <v>0.50480000000000003</v>
      </c>
      <c r="K85" s="15">
        <v>0.62360000000000004</v>
      </c>
      <c r="L85" s="15">
        <v>0.49840000000000001</v>
      </c>
      <c r="M85" s="15">
        <v>0.51739999999999997</v>
      </c>
      <c r="N85" s="15">
        <v>0.51549999999999996</v>
      </c>
      <c r="Q85" t="s">
        <v>5</v>
      </c>
      <c r="R85">
        <f>C85-$C$8</f>
        <v>2.2500000000000075E-2</v>
      </c>
      <c r="S85">
        <f>D85-$D$8</f>
        <v>3.1200000000000006E-2</v>
      </c>
      <c r="T85">
        <f>E85-$E$8</f>
        <v>7.9299999999999982E-2</v>
      </c>
      <c r="U85">
        <f>F85-$F$8</f>
        <v>5.2900000000000003E-2</v>
      </c>
      <c r="V85">
        <f>G85-$G$8</f>
        <v>5.1099999999999979E-2</v>
      </c>
      <c r="W85">
        <f>H85-$H$8</f>
        <v>0.53610000000000002</v>
      </c>
      <c r="X85">
        <f>I85-$I$8</f>
        <v>0.57019999999999993</v>
      </c>
      <c r="Y85">
        <f>J85-$J$8</f>
        <v>2.1100000000000008E-2</v>
      </c>
      <c r="Z85">
        <f>K85-$K$8</f>
        <v>-9.0700000000000003E-2</v>
      </c>
      <c r="AA85">
        <f>L85-$L$8</f>
        <v>7.080000000000003E-2</v>
      </c>
      <c r="AB85">
        <f>M85-$M$8</f>
        <v>8.4899999999999975E-2</v>
      </c>
      <c r="AC85">
        <f>N85-$N$8</f>
        <v>6.2599999999999933E-2</v>
      </c>
      <c r="AF85" t="s">
        <v>5</v>
      </c>
      <c r="AG85" s="3" t="str">
        <f t="shared" si="39"/>
        <v>0</v>
      </c>
      <c r="AH85" s="3" t="str">
        <f t="shared" si="36"/>
        <v>0</v>
      </c>
      <c r="AI85" s="3">
        <f t="shared" si="36"/>
        <v>4.7299999999999953E-2</v>
      </c>
      <c r="AJ85" s="3">
        <f t="shared" si="36"/>
        <v>2.0899999999999974E-2</v>
      </c>
      <c r="AK85" s="3" t="str">
        <f t="shared" si="40"/>
        <v>0</v>
      </c>
      <c r="AL85" s="3">
        <f t="shared" si="37"/>
        <v>0.45860000000000012</v>
      </c>
      <c r="AM85" s="3">
        <f t="shared" si="37"/>
        <v>0.49270000000000003</v>
      </c>
      <c r="AN85" s="3" t="str">
        <f t="shared" si="37"/>
        <v>0</v>
      </c>
      <c r="AO85" s="3" t="str">
        <f t="shared" si="41"/>
        <v>0</v>
      </c>
      <c r="AP85" s="3">
        <f t="shared" si="38"/>
        <v>2.2100000000000009E-2</v>
      </c>
      <c r="AQ85" s="3">
        <f t="shared" si="38"/>
        <v>3.6199999999999954E-2</v>
      </c>
      <c r="AR85" s="3">
        <f t="shared" si="38"/>
        <v>1.3899999999999912E-2</v>
      </c>
    </row>
    <row r="86" spans="2:52" x14ac:dyDescent="0.3">
      <c r="B86" t="s">
        <v>6</v>
      </c>
      <c r="C86" s="15">
        <v>0.58909999999999996</v>
      </c>
      <c r="D86" s="15">
        <v>0.60189999999999999</v>
      </c>
      <c r="E86" s="15">
        <v>0.40350000000000003</v>
      </c>
      <c r="F86" s="15">
        <v>0.53420000000000001</v>
      </c>
      <c r="G86" s="15">
        <v>0.53900000000000003</v>
      </c>
      <c r="H86" s="15">
        <v>0.51890000000000003</v>
      </c>
      <c r="I86" s="15">
        <v>0.53220000000000001</v>
      </c>
      <c r="J86" s="15">
        <v>0.52929999999999999</v>
      </c>
      <c r="K86" s="15">
        <v>0.54239999999999999</v>
      </c>
      <c r="L86" s="15">
        <v>0.47660000000000002</v>
      </c>
      <c r="M86" s="15">
        <v>1.2729999999999999</v>
      </c>
      <c r="N86" s="15">
        <v>0.49230000000000002</v>
      </c>
      <c r="Q86" t="s">
        <v>6</v>
      </c>
      <c r="R86">
        <f>C86-$C$9</f>
        <v>4.4999999999999929E-2</v>
      </c>
      <c r="S86">
        <f>D86-$D$9</f>
        <v>4.5799999999999952E-2</v>
      </c>
      <c r="T86">
        <f>E86-$E$9</f>
        <v>6.5100000000000047E-2</v>
      </c>
      <c r="U86">
        <f>F86-$F$9</f>
        <v>6.1700000000000033E-2</v>
      </c>
      <c r="V86">
        <f>G86-$G$9</f>
        <v>8.3800000000000041E-2</v>
      </c>
      <c r="W86">
        <f>H86-$H$9</f>
        <v>7.130000000000003E-2</v>
      </c>
      <c r="X86">
        <f>I86-$I$9</f>
        <v>7.0400000000000018E-2</v>
      </c>
      <c r="Y86">
        <f>J86-$J$9</f>
        <v>2.2399999999999975E-2</v>
      </c>
      <c r="Z86">
        <f>K86-$K$9</f>
        <v>5.8599999999999985E-2</v>
      </c>
      <c r="AA86">
        <f>L86-$L$9</f>
        <v>6.0400000000000009E-2</v>
      </c>
      <c r="AB86">
        <f>M86-$M$9</f>
        <v>0.80509999999999993</v>
      </c>
      <c r="AC86">
        <f>N86-$N$9</f>
        <v>3.8800000000000001E-2</v>
      </c>
      <c r="AF86" t="s">
        <v>6</v>
      </c>
      <c r="AG86" s="3">
        <f t="shared" si="39"/>
        <v>1.2999999999999901E-2</v>
      </c>
      <c r="AH86" s="3">
        <f t="shared" si="36"/>
        <v>1.3799999999999923E-2</v>
      </c>
      <c r="AI86" s="3">
        <f t="shared" si="36"/>
        <v>3.3100000000000018E-2</v>
      </c>
      <c r="AJ86" s="3">
        <f t="shared" si="36"/>
        <v>2.9700000000000004E-2</v>
      </c>
      <c r="AK86" s="3">
        <f t="shared" si="40"/>
        <v>6.3000000000001388E-3</v>
      </c>
      <c r="AL86" s="3" t="str">
        <f t="shared" si="37"/>
        <v>0</v>
      </c>
      <c r="AM86" s="3" t="str">
        <f t="shared" si="37"/>
        <v>0</v>
      </c>
      <c r="AN86" s="3" t="str">
        <f t="shared" si="37"/>
        <v>0</v>
      </c>
      <c r="AO86" s="3">
        <f t="shared" si="41"/>
        <v>9.8999999999999644E-3</v>
      </c>
      <c r="AP86" s="3">
        <f t="shared" si="38"/>
        <v>1.1699999999999988E-2</v>
      </c>
      <c r="AQ86" s="3">
        <f t="shared" si="38"/>
        <v>0.75639999999999996</v>
      </c>
      <c r="AR86" s="3" t="str">
        <f t="shared" si="38"/>
        <v>0</v>
      </c>
    </row>
    <row r="87" spans="2:52" x14ac:dyDescent="0.3">
      <c r="B87" t="s">
        <v>7</v>
      </c>
      <c r="C87" s="15">
        <v>0.59930000000000005</v>
      </c>
      <c r="D87" s="15">
        <v>0.61799999999999999</v>
      </c>
      <c r="E87" s="15">
        <v>0.35139999999999999</v>
      </c>
      <c r="F87" s="15">
        <v>0.51100000000000001</v>
      </c>
      <c r="G87" s="15">
        <v>0.52690000000000003</v>
      </c>
      <c r="H87" s="15">
        <v>0.48270000000000002</v>
      </c>
      <c r="I87" s="15">
        <v>0.54179999999999995</v>
      </c>
      <c r="J87" s="15">
        <v>0.49769999999999998</v>
      </c>
      <c r="K87" s="15">
        <v>0.5403</v>
      </c>
      <c r="L87" s="15">
        <v>0.47449999999999998</v>
      </c>
      <c r="M87" s="15">
        <v>0.53410000000000002</v>
      </c>
      <c r="N87" s="15">
        <v>0.79979999999999996</v>
      </c>
      <c r="Q87" t="s">
        <v>7</v>
      </c>
      <c r="R87">
        <f>C87-$C$10</f>
        <v>2.3600000000000065E-2</v>
      </c>
      <c r="S87">
        <f>D87-$D$10</f>
        <v>7.7699999999999991E-2</v>
      </c>
      <c r="T87">
        <f>E87-$E$10</f>
        <v>3.7999999999999978E-2</v>
      </c>
      <c r="U87">
        <f>F87-$F$10</f>
        <v>-0.10329999999999995</v>
      </c>
      <c r="V87">
        <f>G87-$G$10</f>
        <v>8.5100000000000009E-2</v>
      </c>
      <c r="W87">
        <f>H87-$H$10</f>
        <v>4.7899999999999998E-2</v>
      </c>
      <c r="X87">
        <f>I87-$I$10</f>
        <v>1.1599999999999944E-2</v>
      </c>
      <c r="Y87">
        <f>J87-$J$10</f>
        <v>-1.3600000000000001E-2</v>
      </c>
      <c r="Z87">
        <f>K87-$K$10</f>
        <v>3.4200000000000008E-2</v>
      </c>
      <c r="AA87">
        <f>L87-$L$10</f>
        <v>7.2599999999999998E-2</v>
      </c>
      <c r="AB87">
        <f>M87-$M$10</f>
        <v>1.4700000000000046E-2</v>
      </c>
      <c r="AC87">
        <f>N87-$N$10</f>
        <v>0.26969999999999994</v>
      </c>
      <c r="AF87" t="s">
        <v>7</v>
      </c>
      <c r="AG87" s="3" t="str">
        <f t="shared" si="39"/>
        <v>0</v>
      </c>
      <c r="AH87" s="3">
        <f t="shared" si="36"/>
        <v>4.5699999999999963E-2</v>
      </c>
      <c r="AI87" s="3">
        <f t="shared" si="36"/>
        <v>5.9999999999999498E-3</v>
      </c>
      <c r="AJ87" s="3" t="str">
        <f t="shared" si="36"/>
        <v>0</v>
      </c>
      <c r="AK87" s="3">
        <f t="shared" si="40"/>
        <v>7.6000000000001067E-3</v>
      </c>
      <c r="AL87" s="3" t="str">
        <f t="shared" si="37"/>
        <v>0</v>
      </c>
      <c r="AM87" s="3" t="str">
        <f t="shared" si="37"/>
        <v>0</v>
      </c>
      <c r="AN87" s="3" t="str">
        <f t="shared" si="37"/>
        <v>0</v>
      </c>
      <c r="AO87" s="3" t="str">
        <f t="shared" si="41"/>
        <v>0</v>
      </c>
      <c r="AP87" s="3">
        <f t="shared" si="38"/>
        <v>2.3899999999999977E-2</v>
      </c>
      <c r="AQ87" s="3" t="str">
        <f t="shared" si="38"/>
        <v>0</v>
      </c>
      <c r="AR87" s="3">
        <f t="shared" si="38"/>
        <v>0.22099999999999992</v>
      </c>
    </row>
    <row r="88" spans="2:52" x14ac:dyDescent="0.3">
      <c r="B88" t="s">
        <v>8</v>
      </c>
      <c r="C88" s="15">
        <v>1.7004999999999999</v>
      </c>
      <c r="D88" s="15">
        <v>1.0462</v>
      </c>
      <c r="E88" s="15">
        <v>0.54279999999999995</v>
      </c>
      <c r="F88" s="15">
        <v>0.63070000000000004</v>
      </c>
      <c r="G88" s="15">
        <v>0.52</v>
      </c>
      <c r="H88" s="15">
        <v>1.7813000000000001</v>
      </c>
      <c r="I88" s="15">
        <v>0.5272</v>
      </c>
      <c r="J88" s="15">
        <v>0.52170000000000005</v>
      </c>
      <c r="K88" s="15">
        <v>0.44529999999999997</v>
      </c>
      <c r="L88" s="15">
        <v>0.55859999999999999</v>
      </c>
      <c r="M88" s="15">
        <v>0.44500000000000001</v>
      </c>
      <c r="N88" s="15">
        <v>0.49349999999999999</v>
      </c>
      <c r="Q88" t="s">
        <v>8</v>
      </c>
      <c r="R88">
        <f>C88-$C$11</f>
        <v>1.177</v>
      </c>
      <c r="S88">
        <f>D88-$D$11</f>
        <v>0.5373</v>
      </c>
      <c r="T88">
        <f>E88-$E$11</f>
        <v>5.5699999999999972E-2</v>
      </c>
      <c r="U88">
        <f>F88-$F$11</f>
        <v>0.14350000000000002</v>
      </c>
      <c r="V88">
        <f>G88-$G$11</f>
        <v>6.9200000000000039E-2</v>
      </c>
      <c r="W88">
        <f>H88-$H$11</f>
        <v>1.2959000000000001</v>
      </c>
      <c r="X88">
        <f>I88-$I$11</f>
        <v>5.5900000000000005E-2</v>
      </c>
      <c r="Y88">
        <f>J88-$J$11</f>
        <v>2.5500000000000078E-2</v>
      </c>
      <c r="Z88">
        <f>K88-$K$11</f>
        <v>0.10419999999999996</v>
      </c>
      <c r="AA88">
        <f>L88-$L$11</f>
        <v>0.15389999999999998</v>
      </c>
      <c r="AB88">
        <f>M88-$M$11</f>
        <v>5.3400000000000003E-2</v>
      </c>
      <c r="AC88">
        <f>N88-$N$11</f>
        <v>5.9499999999999997E-2</v>
      </c>
      <c r="AF88" t="s">
        <v>8</v>
      </c>
      <c r="AG88" s="3">
        <f t="shared" si="39"/>
        <v>1.145</v>
      </c>
      <c r="AH88" s="3">
        <f t="shared" si="36"/>
        <v>0.50529999999999997</v>
      </c>
      <c r="AI88" s="3">
        <f t="shared" si="36"/>
        <v>2.3699999999999943E-2</v>
      </c>
      <c r="AJ88" s="3">
        <f t="shared" si="36"/>
        <v>0.11149999999999999</v>
      </c>
      <c r="AK88" s="3" t="str">
        <f t="shared" si="40"/>
        <v>0</v>
      </c>
      <c r="AL88" s="3">
        <f t="shared" si="37"/>
        <v>1.2184000000000001</v>
      </c>
      <c r="AM88" s="3" t="str">
        <f t="shared" si="37"/>
        <v>0</v>
      </c>
      <c r="AN88" s="3" t="str">
        <f t="shared" si="37"/>
        <v>0</v>
      </c>
      <c r="AO88" s="3">
        <f t="shared" si="41"/>
        <v>5.5499999999999938E-2</v>
      </c>
      <c r="AP88" s="3">
        <f t="shared" si="38"/>
        <v>0.10519999999999996</v>
      </c>
      <c r="AQ88" s="3">
        <f t="shared" si="38"/>
        <v>4.699999999999982E-3</v>
      </c>
      <c r="AR88" s="3">
        <f t="shared" si="38"/>
        <v>1.0799999999999976E-2</v>
      </c>
    </row>
    <row r="89" spans="2:52" ht="15" thickBot="1" x14ac:dyDescent="0.35"/>
    <row r="90" spans="2:52" x14ac:dyDescent="0.3">
      <c r="B90">
        <v>192</v>
      </c>
      <c r="Q90">
        <v>192</v>
      </c>
      <c r="AF90">
        <v>192</v>
      </c>
      <c r="AV90" t="s">
        <v>10</v>
      </c>
      <c r="AW90" t="s">
        <v>11</v>
      </c>
      <c r="AX90" t="s">
        <v>12</v>
      </c>
      <c r="AY90" s="4" t="s">
        <v>13</v>
      </c>
      <c r="AZ90" s="5" t="s">
        <v>14</v>
      </c>
    </row>
    <row r="91" spans="2:52" ht="15" thickBot="1" x14ac:dyDescent="0.35">
      <c r="B91" t="s">
        <v>0</v>
      </c>
      <c r="C91">
        <v>1</v>
      </c>
      <c r="D91">
        <v>2</v>
      </c>
      <c r="E91">
        <v>3</v>
      </c>
      <c r="F91">
        <v>4</v>
      </c>
      <c r="G91">
        <v>5</v>
      </c>
      <c r="H91">
        <v>6</v>
      </c>
      <c r="I91">
        <v>7</v>
      </c>
      <c r="J91">
        <v>8</v>
      </c>
      <c r="K91">
        <v>9</v>
      </c>
      <c r="L91">
        <v>10</v>
      </c>
      <c r="M91">
        <v>11</v>
      </c>
      <c r="N91">
        <v>12</v>
      </c>
      <c r="Q91" t="s">
        <v>0</v>
      </c>
      <c r="R91">
        <v>1</v>
      </c>
      <c r="S91">
        <v>2</v>
      </c>
      <c r="T91">
        <v>3</v>
      </c>
      <c r="U91">
        <v>4</v>
      </c>
      <c r="V91">
        <v>5</v>
      </c>
      <c r="W91">
        <v>6</v>
      </c>
      <c r="X91">
        <v>7</v>
      </c>
      <c r="Y91">
        <v>8</v>
      </c>
      <c r="Z91">
        <v>9</v>
      </c>
      <c r="AA91">
        <v>10</v>
      </c>
      <c r="AB91">
        <v>11</v>
      </c>
      <c r="AC91">
        <v>12</v>
      </c>
      <c r="AF91" t="s">
        <v>0</v>
      </c>
      <c r="AG91">
        <v>1</v>
      </c>
      <c r="AH91">
        <v>2</v>
      </c>
      <c r="AI91">
        <v>3</v>
      </c>
      <c r="AJ91">
        <v>4</v>
      </c>
      <c r="AK91">
        <v>5</v>
      </c>
      <c r="AL91">
        <v>6</v>
      </c>
      <c r="AM91">
        <v>7</v>
      </c>
      <c r="AN91">
        <v>8</v>
      </c>
      <c r="AO91">
        <v>9</v>
      </c>
      <c r="AP91">
        <v>10</v>
      </c>
      <c r="AQ91">
        <v>11</v>
      </c>
      <c r="AR91">
        <v>12</v>
      </c>
      <c r="AV91">
        <f>SUM(AG92:AJ99)/31</f>
        <v>0.19620322580645153</v>
      </c>
      <c r="AW91">
        <f>SUM(AK92:AN99)/31</f>
        <v>0.13619999999999996</v>
      </c>
      <c r="AX91">
        <f>SUM(AO92:AR99)/31</f>
        <v>5.7125806451612922E-2</v>
      </c>
      <c r="AY91" s="6">
        <f>AVERAGE(AV91:AX91)</f>
        <v>0.12984301075268814</v>
      </c>
      <c r="AZ91" s="7">
        <f>STDEV(AV91:AX91)</f>
        <v>6.9756294539046679E-2</v>
      </c>
    </row>
    <row r="92" spans="2:52" x14ac:dyDescent="0.3">
      <c r="B92" t="s">
        <v>1</v>
      </c>
      <c r="C92">
        <v>0.57140000000000002</v>
      </c>
      <c r="D92">
        <v>0.58320000000000005</v>
      </c>
      <c r="E92">
        <v>0.56430000000000002</v>
      </c>
      <c r="F92">
        <v>0.57330000000000003</v>
      </c>
      <c r="G92">
        <v>0.59050000000000002</v>
      </c>
      <c r="H92">
        <v>0.54200000000000004</v>
      </c>
      <c r="I92">
        <v>0.54290000000000005</v>
      </c>
      <c r="J92">
        <v>0.51470000000000005</v>
      </c>
      <c r="K92">
        <v>0.54730000000000001</v>
      </c>
      <c r="L92">
        <v>0.56530000000000002</v>
      </c>
      <c r="M92">
        <v>0.48230000000000001</v>
      </c>
      <c r="N92">
        <v>0.47070000000000001</v>
      </c>
      <c r="Q92" t="s">
        <v>1</v>
      </c>
      <c r="R92">
        <f>C92-$C$4</f>
        <v>3.2700000000000062E-2</v>
      </c>
      <c r="S92">
        <f>D92-$D$4</f>
        <v>4.2400000000000104E-2</v>
      </c>
      <c r="T92">
        <f>E92-$E$4</f>
        <v>6.5100000000000047E-2</v>
      </c>
      <c r="U92">
        <f>F92-$F$4</f>
        <v>7.6700000000000046E-2</v>
      </c>
      <c r="V92">
        <f>G92-$G$4</f>
        <v>8.5899999999999976E-2</v>
      </c>
      <c r="W92">
        <f>H92-$H$4</f>
        <v>7.5100000000000056E-2</v>
      </c>
      <c r="X92">
        <f>I92-$I$4</f>
        <v>5.1500000000000046E-2</v>
      </c>
      <c r="Y92">
        <f>J92-$J$4</f>
        <v>6.0000000000000053E-2</v>
      </c>
      <c r="Z92">
        <f>K92-$K$4</f>
        <v>5.099999999999999E-2</v>
      </c>
      <c r="AA92">
        <f>L92-$L$4</f>
        <v>8.1000000000000016E-2</v>
      </c>
      <c r="AB92">
        <f>M92-$M$4</f>
        <v>7.350000000000001E-2</v>
      </c>
      <c r="AC92">
        <f>N92-$N$4</f>
        <v>4.2200000000000015E-2</v>
      </c>
      <c r="AF92" t="s">
        <v>1</v>
      </c>
      <c r="AG92">
        <f>IF(R92-$R$92&lt;0,"0",R92-$R$92)</f>
        <v>0</v>
      </c>
      <c r="AH92">
        <f t="shared" ref="AH92:AJ99" si="42">IF(S92-$R$92&lt;0,"0",S92-$R$92)</f>
        <v>9.7000000000000419E-3</v>
      </c>
      <c r="AI92">
        <f t="shared" si="42"/>
        <v>3.2399999999999984E-2</v>
      </c>
      <c r="AJ92">
        <f t="shared" si="42"/>
        <v>4.3999999999999984E-2</v>
      </c>
      <c r="AK92">
        <f>IF(V92-$V$92&lt;0,"0",V92-$V$92)</f>
        <v>0</v>
      </c>
      <c r="AL92" t="str">
        <f t="shared" ref="AL92:AN99" si="43">IF(W92-$V$92&lt;0,"0",W92-$V$92)</f>
        <v>0</v>
      </c>
      <c r="AM92" t="str">
        <f t="shared" si="43"/>
        <v>0</v>
      </c>
      <c r="AN92" t="str">
        <f t="shared" si="43"/>
        <v>0</v>
      </c>
      <c r="AO92">
        <f>IF(Z92-$Z$92&lt;0,"0",Z92-$Z$92)</f>
        <v>0</v>
      </c>
      <c r="AP92">
        <f t="shared" ref="AP92:AR99" si="44">IF(AA92-$Z$92&lt;0,"0",AA92-$Z$92)</f>
        <v>3.0000000000000027E-2</v>
      </c>
      <c r="AQ92">
        <f t="shared" si="44"/>
        <v>2.250000000000002E-2</v>
      </c>
      <c r="AR92" t="str">
        <f t="shared" si="44"/>
        <v>0</v>
      </c>
    </row>
    <row r="93" spans="2:52" x14ac:dyDescent="0.3">
      <c r="B93" t="s">
        <v>2</v>
      </c>
      <c r="C93">
        <v>0.60050000000000003</v>
      </c>
      <c r="D93">
        <v>0.70069999999999999</v>
      </c>
      <c r="E93">
        <v>0.55479999999999996</v>
      </c>
      <c r="F93">
        <v>0.55620000000000003</v>
      </c>
      <c r="G93">
        <v>0.49340000000000001</v>
      </c>
      <c r="H93">
        <v>0.64690000000000003</v>
      </c>
      <c r="I93">
        <v>0.54559999999999997</v>
      </c>
      <c r="J93">
        <v>0.50629999999999997</v>
      </c>
      <c r="K93">
        <v>0.56830000000000003</v>
      </c>
      <c r="L93">
        <v>0.57210000000000005</v>
      </c>
      <c r="M93">
        <v>0.49690000000000001</v>
      </c>
      <c r="N93">
        <v>0.47239999999999999</v>
      </c>
      <c r="Q93" t="s">
        <v>2</v>
      </c>
      <c r="R93">
        <f>C93-$C$5</f>
        <v>2.2700000000000053E-2</v>
      </c>
      <c r="S93">
        <f>D93-$D$5</f>
        <v>7.0799999999999974E-2</v>
      </c>
      <c r="T93">
        <f>E93-$E$5</f>
        <v>8.4799999999999986E-2</v>
      </c>
      <c r="U93">
        <f>F93-$F$5</f>
        <v>8.9300000000000046E-2</v>
      </c>
      <c r="V93">
        <f>G93-$G$5</f>
        <v>7.5299999999999978E-2</v>
      </c>
      <c r="W93">
        <f>H93-$H$5</f>
        <v>9.4000000000000083E-2</v>
      </c>
      <c r="X93">
        <f>I93-$I$5</f>
        <v>4.0599999999999969E-2</v>
      </c>
      <c r="Y93">
        <f>J93-$J$5</f>
        <v>4.5299999999999951E-2</v>
      </c>
      <c r="Z93">
        <f>K93-$K$5</f>
        <v>5.0800000000000067E-2</v>
      </c>
      <c r="AA93">
        <f>L93-$L$5</f>
        <v>8.010000000000006E-2</v>
      </c>
      <c r="AB93">
        <f>M93-$M$5</f>
        <v>8.0100000000000005E-2</v>
      </c>
      <c r="AC93">
        <f>N93-$N$5</f>
        <v>5.4499999999999993E-2</v>
      </c>
      <c r="AF93" t="s">
        <v>2</v>
      </c>
      <c r="AG93" t="str">
        <f t="shared" ref="AG93:AG99" si="45">IF(R93-$R$92&lt;0,"0",R93-$R$92)</f>
        <v>0</v>
      </c>
      <c r="AH93">
        <f t="shared" si="42"/>
        <v>3.8099999999999912E-2</v>
      </c>
      <c r="AI93">
        <f t="shared" si="42"/>
        <v>5.2099999999999924E-2</v>
      </c>
      <c r="AJ93">
        <f t="shared" si="42"/>
        <v>5.6599999999999984E-2</v>
      </c>
      <c r="AK93" t="str">
        <f t="shared" ref="AK93:AK99" si="46">IF(V93-$V$92&lt;0,"0",V93-$V$92)</f>
        <v>0</v>
      </c>
      <c r="AL93">
        <f t="shared" si="43"/>
        <v>8.1000000000001071E-3</v>
      </c>
      <c r="AM93" t="str">
        <f t="shared" si="43"/>
        <v>0</v>
      </c>
      <c r="AN93" t="str">
        <f t="shared" si="43"/>
        <v>0</v>
      </c>
      <c r="AO93" t="str">
        <f t="shared" ref="AO93:AO99" si="47">IF(Z93-$Z$92&lt;0,"0",Z93-$Z$92)</f>
        <v>0</v>
      </c>
      <c r="AP93">
        <f t="shared" si="44"/>
        <v>2.910000000000007E-2</v>
      </c>
      <c r="AQ93">
        <f t="shared" si="44"/>
        <v>2.9100000000000015E-2</v>
      </c>
      <c r="AR93">
        <f t="shared" si="44"/>
        <v>3.5000000000000031E-3</v>
      </c>
    </row>
    <row r="94" spans="2:52" x14ac:dyDescent="0.3">
      <c r="B94" t="s">
        <v>3</v>
      </c>
      <c r="C94">
        <v>0.70089999999999997</v>
      </c>
      <c r="D94">
        <v>0.60960000000000003</v>
      </c>
      <c r="E94">
        <v>0.57899999999999996</v>
      </c>
      <c r="F94">
        <v>0.56820000000000004</v>
      </c>
      <c r="G94">
        <v>0.51639999999999997</v>
      </c>
      <c r="H94">
        <v>0.62639999999999996</v>
      </c>
      <c r="I94">
        <v>0.50739999999999996</v>
      </c>
      <c r="J94">
        <v>0.51039999999999996</v>
      </c>
      <c r="K94">
        <v>0.49809999999999999</v>
      </c>
      <c r="L94">
        <v>0.49659999999999999</v>
      </c>
      <c r="M94">
        <v>0.52449999999999997</v>
      </c>
      <c r="N94">
        <v>0.48699999999999999</v>
      </c>
      <c r="Q94" t="s">
        <v>3</v>
      </c>
      <c r="R94">
        <f>C94-$C$6</f>
        <v>0.126</v>
      </c>
      <c r="S94">
        <f>D94-$D$6</f>
        <v>7.130000000000003E-2</v>
      </c>
      <c r="T94">
        <f>E94-$E$6</f>
        <v>8.5999999999999965E-2</v>
      </c>
      <c r="U94">
        <f>F94-$F$6</f>
        <v>3.9300000000000002E-2</v>
      </c>
      <c r="V94">
        <f>G94-$G$6</f>
        <v>1.6100000000000003E-2</v>
      </c>
      <c r="W94">
        <f>H94-$H$6</f>
        <v>0.16839999999999994</v>
      </c>
      <c r="X94">
        <f>I94-$I$6</f>
        <v>-0.28310000000000002</v>
      </c>
      <c r="Y94">
        <f>J94-$J$6</f>
        <v>3.6999999999999977E-2</v>
      </c>
      <c r="Z94">
        <f>K94-$K$6</f>
        <v>8.0000000000000071E-3</v>
      </c>
      <c r="AA94">
        <f>L94-$L$6</f>
        <v>4.9499999999999988E-2</v>
      </c>
      <c r="AB94">
        <f>M94-$M$6</f>
        <v>3.2699999999999951E-2</v>
      </c>
      <c r="AC94">
        <f>N94-$N$6</f>
        <v>1.6299999999999981E-2</v>
      </c>
      <c r="AF94" t="s">
        <v>3</v>
      </c>
      <c r="AG94">
        <f t="shared" si="45"/>
        <v>9.3299999999999939E-2</v>
      </c>
      <c r="AH94">
        <f t="shared" si="42"/>
        <v>3.8599999999999968E-2</v>
      </c>
      <c r="AI94">
        <f t="shared" si="42"/>
        <v>5.3299999999999903E-2</v>
      </c>
      <c r="AJ94">
        <f t="shared" si="42"/>
        <v>6.5999999999999392E-3</v>
      </c>
      <c r="AK94" t="str">
        <f t="shared" si="46"/>
        <v>0</v>
      </c>
      <c r="AL94">
        <f t="shared" si="43"/>
        <v>8.2499999999999962E-2</v>
      </c>
      <c r="AM94" t="str">
        <f t="shared" si="43"/>
        <v>0</v>
      </c>
      <c r="AN94" t="str">
        <f t="shared" si="43"/>
        <v>0</v>
      </c>
      <c r="AO94" t="str">
        <f t="shared" si="47"/>
        <v>0</v>
      </c>
      <c r="AP94" t="str">
        <f t="shared" si="44"/>
        <v>0</v>
      </c>
      <c r="AQ94" t="str">
        <f t="shared" si="44"/>
        <v>0</v>
      </c>
      <c r="AR94" t="str">
        <f t="shared" si="44"/>
        <v>0</v>
      </c>
    </row>
    <row r="95" spans="2:52" x14ac:dyDescent="0.3">
      <c r="B95" t="s">
        <v>4</v>
      </c>
      <c r="C95">
        <v>2.0539000000000001</v>
      </c>
      <c r="D95">
        <v>2.4535999999999998</v>
      </c>
      <c r="E95">
        <v>0.57310000000000005</v>
      </c>
      <c r="F95">
        <v>0.54169999999999996</v>
      </c>
      <c r="G95">
        <v>1.6628000000000001</v>
      </c>
      <c r="H95">
        <v>0.54110000000000003</v>
      </c>
      <c r="I95">
        <v>1.5242</v>
      </c>
      <c r="J95">
        <v>0.4929</v>
      </c>
      <c r="K95">
        <v>0.49809999999999999</v>
      </c>
      <c r="L95">
        <v>0.47499999999999998</v>
      </c>
      <c r="M95">
        <v>0.50639999999999996</v>
      </c>
      <c r="N95">
        <v>0.4995</v>
      </c>
      <c r="Q95" t="s">
        <v>4</v>
      </c>
      <c r="R95">
        <f>C95-$C$7</f>
        <v>1.5102000000000002</v>
      </c>
      <c r="S95">
        <f>D95-$D$7</f>
        <v>1.9060999999999999</v>
      </c>
      <c r="T95">
        <f>E95-$E$7</f>
        <v>8.1000000000000072E-2</v>
      </c>
      <c r="U95">
        <f>F95-$F$7</f>
        <v>4.1499999999999981E-2</v>
      </c>
      <c r="V95">
        <f>G95-$G$7</f>
        <v>1.1760000000000002</v>
      </c>
      <c r="W95">
        <f>H95-$H$7</f>
        <v>4.0900000000000047E-2</v>
      </c>
      <c r="X95">
        <f>I95-$I$7</f>
        <v>1.0472999999999999</v>
      </c>
      <c r="Y95">
        <f>J95-$J$7</f>
        <v>2.5299999999999989E-2</v>
      </c>
      <c r="Z95">
        <f>K95-$K$7</f>
        <v>2.5299999999999989E-2</v>
      </c>
      <c r="AA95">
        <f>L95-$L$7</f>
        <v>7.0099999999999996E-2</v>
      </c>
      <c r="AB95">
        <f>M95-$M$7</f>
        <v>4.2799999999999949E-2</v>
      </c>
      <c r="AC95">
        <f>N95-$N$7</f>
        <v>5.5400000000000005E-2</v>
      </c>
      <c r="AF95" t="s">
        <v>4</v>
      </c>
      <c r="AG95">
        <f t="shared" si="45"/>
        <v>1.4775</v>
      </c>
      <c r="AH95">
        <f t="shared" si="42"/>
        <v>1.8733999999999997</v>
      </c>
      <c r="AI95">
        <f t="shared" si="42"/>
        <v>4.830000000000001E-2</v>
      </c>
      <c r="AJ95">
        <f t="shared" si="42"/>
        <v>8.799999999999919E-3</v>
      </c>
      <c r="AK95">
        <f t="shared" si="46"/>
        <v>1.0901000000000001</v>
      </c>
      <c r="AL95" t="str">
        <f t="shared" si="43"/>
        <v>0</v>
      </c>
      <c r="AM95">
        <f t="shared" si="43"/>
        <v>0.96139999999999992</v>
      </c>
      <c r="AN95" t="str">
        <f t="shared" si="43"/>
        <v>0</v>
      </c>
      <c r="AO95" t="str">
        <f t="shared" si="47"/>
        <v>0</v>
      </c>
      <c r="AP95">
        <f t="shared" si="44"/>
        <v>1.9100000000000006E-2</v>
      </c>
      <c r="AQ95" t="str">
        <f t="shared" si="44"/>
        <v>0</v>
      </c>
      <c r="AR95">
        <f t="shared" si="44"/>
        <v>4.400000000000015E-3</v>
      </c>
    </row>
    <row r="96" spans="2:52" x14ac:dyDescent="0.3">
      <c r="B96" t="s">
        <v>5</v>
      </c>
      <c r="C96">
        <v>0.59160000000000001</v>
      </c>
      <c r="D96">
        <v>0.59989999999999999</v>
      </c>
      <c r="E96">
        <v>0.57069999999999999</v>
      </c>
      <c r="F96">
        <v>0.55169999999999997</v>
      </c>
      <c r="G96">
        <v>0.49830000000000002</v>
      </c>
      <c r="H96">
        <v>0.98950000000000005</v>
      </c>
      <c r="I96">
        <v>1.0366</v>
      </c>
      <c r="J96">
        <v>0.50529999999999997</v>
      </c>
      <c r="K96">
        <v>0.62139999999999995</v>
      </c>
      <c r="L96">
        <v>0.49990000000000001</v>
      </c>
      <c r="M96">
        <v>0.52490000000000003</v>
      </c>
      <c r="N96">
        <v>0.51929999999999998</v>
      </c>
      <c r="Q96" t="s">
        <v>5</v>
      </c>
      <c r="R96">
        <f>C96-$C$8</f>
        <v>2.1600000000000064E-2</v>
      </c>
      <c r="S96">
        <f>D96-$D$8</f>
        <v>3.0599999999999961E-2</v>
      </c>
      <c r="T96">
        <f>E96-$E$8</f>
        <v>7.9399999999999971E-2</v>
      </c>
      <c r="U96">
        <f>F96-$F$8</f>
        <v>5.319999999999997E-2</v>
      </c>
      <c r="V96">
        <f>G96-$G$8</f>
        <v>5.1900000000000002E-2</v>
      </c>
      <c r="W96">
        <f>H96-$H$8</f>
        <v>0.50629999999999997</v>
      </c>
      <c r="X96">
        <f>I96-$I$8</f>
        <v>0.55969999999999998</v>
      </c>
      <c r="Y96">
        <f>J96-$J$8</f>
        <v>2.1599999999999953E-2</v>
      </c>
      <c r="Z96">
        <f>K96-$K$8</f>
        <v>-9.2900000000000094E-2</v>
      </c>
      <c r="AA96">
        <f>L96-$L$8</f>
        <v>7.2300000000000031E-2</v>
      </c>
      <c r="AB96">
        <f>M96-$M$8</f>
        <v>9.2400000000000038E-2</v>
      </c>
      <c r="AC96">
        <f>N96-$N$8</f>
        <v>6.6399999999999959E-2</v>
      </c>
      <c r="AF96" t="s">
        <v>5</v>
      </c>
      <c r="AG96" t="str">
        <f t="shared" si="45"/>
        <v>0</v>
      </c>
      <c r="AH96" t="str">
        <f t="shared" si="42"/>
        <v>0</v>
      </c>
      <c r="AI96">
        <f t="shared" si="42"/>
        <v>4.6699999999999908E-2</v>
      </c>
      <c r="AJ96">
        <f t="shared" si="42"/>
        <v>2.0499999999999907E-2</v>
      </c>
      <c r="AK96" t="str">
        <f t="shared" si="46"/>
        <v>0</v>
      </c>
      <c r="AL96">
        <f t="shared" si="43"/>
        <v>0.4204</v>
      </c>
      <c r="AM96">
        <f t="shared" si="43"/>
        <v>0.4738</v>
      </c>
      <c r="AN96" t="str">
        <f t="shared" si="43"/>
        <v>0</v>
      </c>
      <c r="AO96" t="str">
        <f t="shared" si="47"/>
        <v>0</v>
      </c>
      <c r="AP96">
        <f t="shared" si="44"/>
        <v>2.1300000000000041E-2</v>
      </c>
      <c r="AQ96">
        <f t="shared" si="44"/>
        <v>4.1400000000000048E-2</v>
      </c>
      <c r="AR96">
        <f t="shared" si="44"/>
        <v>1.5399999999999969E-2</v>
      </c>
    </row>
    <row r="97" spans="2:52" x14ac:dyDescent="0.3">
      <c r="B97" t="s">
        <v>6</v>
      </c>
      <c r="C97">
        <v>0.59189999999999998</v>
      </c>
      <c r="D97">
        <v>0.60360000000000003</v>
      </c>
      <c r="E97">
        <v>0.40039999999999998</v>
      </c>
      <c r="F97">
        <v>0.53380000000000005</v>
      </c>
      <c r="G97">
        <v>0.53890000000000005</v>
      </c>
      <c r="H97">
        <v>0.52049999999999996</v>
      </c>
      <c r="I97">
        <v>0.52969999999999995</v>
      </c>
      <c r="J97">
        <v>0.53090000000000004</v>
      </c>
      <c r="K97">
        <v>0.54290000000000005</v>
      </c>
      <c r="L97">
        <v>0.48049999999999998</v>
      </c>
      <c r="M97">
        <v>1.2362</v>
      </c>
      <c r="N97">
        <v>0.50060000000000004</v>
      </c>
      <c r="Q97" t="s">
        <v>6</v>
      </c>
      <c r="R97">
        <f>C97-$C$9</f>
        <v>4.7799999999999954E-2</v>
      </c>
      <c r="S97">
        <f>D97-$D$9</f>
        <v>4.7499999999999987E-2</v>
      </c>
      <c r="T97">
        <f>E97-$E$9</f>
        <v>6.2E-2</v>
      </c>
      <c r="U97">
        <f>F97-$F$9</f>
        <v>6.1300000000000077E-2</v>
      </c>
      <c r="V97">
        <f>G97-$G$9</f>
        <v>8.3700000000000052E-2</v>
      </c>
      <c r="W97">
        <f>H97-$H$9</f>
        <v>7.2899999999999965E-2</v>
      </c>
      <c r="X97">
        <f>I97-$I$9</f>
        <v>6.789999999999996E-2</v>
      </c>
      <c r="Y97">
        <f>J97-$J$9</f>
        <v>2.4000000000000021E-2</v>
      </c>
      <c r="Z97">
        <f>K97-$K$9</f>
        <v>5.9100000000000041E-2</v>
      </c>
      <c r="AA97">
        <f>L97-$L$9</f>
        <v>6.4299999999999968E-2</v>
      </c>
      <c r="AB97">
        <f>M97-$M$9</f>
        <v>0.76829999999999998</v>
      </c>
      <c r="AC97">
        <f>N97-$N$9</f>
        <v>4.7100000000000031E-2</v>
      </c>
      <c r="AF97" t="s">
        <v>6</v>
      </c>
      <c r="AG97">
        <f t="shared" si="45"/>
        <v>1.5099999999999891E-2</v>
      </c>
      <c r="AH97">
        <f t="shared" si="42"/>
        <v>1.4799999999999924E-2</v>
      </c>
      <c r="AI97">
        <f t="shared" si="42"/>
        <v>2.9299999999999937E-2</v>
      </c>
      <c r="AJ97">
        <f t="shared" si="42"/>
        <v>2.8600000000000014E-2</v>
      </c>
      <c r="AK97" t="str">
        <f t="shared" si="46"/>
        <v>0</v>
      </c>
      <c r="AL97" t="str">
        <f t="shared" si="43"/>
        <v>0</v>
      </c>
      <c r="AM97" t="str">
        <f t="shared" si="43"/>
        <v>0</v>
      </c>
      <c r="AN97" t="str">
        <f t="shared" si="43"/>
        <v>0</v>
      </c>
      <c r="AO97">
        <f t="shared" si="47"/>
        <v>8.1000000000000516E-3</v>
      </c>
      <c r="AP97">
        <f t="shared" si="44"/>
        <v>1.3299999999999979E-2</v>
      </c>
      <c r="AQ97">
        <f t="shared" si="44"/>
        <v>0.71730000000000005</v>
      </c>
      <c r="AR97" t="str">
        <f t="shared" si="44"/>
        <v>0</v>
      </c>
    </row>
    <row r="98" spans="2:52" x14ac:dyDescent="0.3">
      <c r="B98" t="s">
        <v>7</v>
      </c>
      <c r="C98">
        <v>0.60740000000000005</v>
      </c>
      <c r="D98">
        <v>0.62280000000000002</v>
      </c>
      <c r="E98">
        <v>0.35189999999999999</v>
      </c>
      <c r="F98">
        <v>0.51619999999999999</v>
      </c>
      <c r="G98">
        <v>0.53080000000000005</v>
      </c>
      <c r="H98">
        <v>0.48309999999999997</v>
      </c>
      <c r="I98">
        <v>0.54090000000000005</v>
      </c>
      <c r="J98">
        <v>0.50749999999999995</v>
      </c>
      <c r="K98">
        <v>0.53290000000000004</v>
      </c>
      <c r="L98">
        <v>0.46800000000000003</v>
      </c>
      <c r="M98">
        <v>0.52890000000000004</v>
      </c>
      <c r="N98">
        <v>0.81710000000000005</v>
      </c>
      <c r="Q98" t="s">
        <v>7</v>
      </c>
      <c r="R98">
        <f>C98-$C$10</f>
        <v>3.1700000000000061E-2</v>
      </c>
      <c r="S98">
        <f>D98-$D$10</f>
        <v>8.2500000000000018E-2</v>
      </c>
      <c r="T98">
        <f>E98-$E$10</f>
        <v>3.8499999999999979E-2</v>
      </c>
      <c r="U98">
        <f>F98-$F$10</f>
        <v>-9.8099999999999965E-2</v>
      </c>
      <c r="V98">
        <f>G98-$G$10</f>
        <v>8.9000000000000024E-2</v>
      </c>
      <c r="W98">
        <f>H98-$H$10</f>
        <v>4.8299999999999954E-2</v>
      </c>
      <c r="X98">
        <f>I98-$I$10</f>
        <v>1.0700000000000043E-2</v>
      </c>
      <c r="Y98">
        <f>J98-$J$10</f>
        <v>-3.8000000000000256E-3</v>
      </c>
      <c r="Z98">
        <f>K98-$K$10</f>
        <v>2.6800000000000046E-2</v>
      </c>
      <c r="AA98">
        <f>L98-$L$10</f>
        <v>6.6100000000000048E-2</v>
      </c>
      <c r="AB98">
        <f>M98-$M$10</f>
        <v>9.5000000000000639E-3</v>
      </c>
      <c r="AC98">
        <f>N98-$N$10</f>
        <v>0.28700000000000003</v>
      </c>
      <c r="AF98" t="s">
        <v>7</v>
      </c>
      <c r="AG98" t="str">
        <f t="shared" si="45"/>
        <v>0</v>
      </c>
      <c r="AH98">
        <f t="shared" si="42"/>
        <v>4.9799999999999955E-2</v>
      </c>
      <c r="AI98">
        <f t="shared" si="42"/>
        <v>5.7999999999999163E-3</v>
      </c>
      <c r="AJ98" t="str">
        <f t="shared" si="42"/>
        <v>0</v>
      </c>
      <c r="AK98">
        <f t="shared" si="46"/>
        <v>3.1000000000000472E-3</v>
      </c>
      <c r="AL98" t="str">
        <f t="shared" si="43"/>
        <v>0</v>
      </c>
      <c r="AM98" t="str">
        <f t="shared" si="43"/>
        <v>0</v>
      </c>
      <c r="AN98" t="str">
        <f t="shared" si="43"/>
        <v>0</v>
      </c>
      <c r="AO98" t="str">
        <f t="shared" si="47"/>
        <v>0</v>
      </c>
      <c r="AP98">
        <f t="shared" si="44"/>
        <v>1.5100000000000058E-2</v>
      </c>
      <c r="AQ98" t="str">
        <f t="shared" si="44"/>
        <v>0</v>
      </c>
      <c r="AR98">
        <f t="shared" si="44"/>
        <v>0.23600000000000004</v>
      </c>
    </row>
    <row r="99" spans="2:52" x14ac:dyDescent="0.3">
      <c r="B99" t="s">
        <v>8</v>
      </c>
      <c r="C99">
        <v>1.875</v>
      </c>
      <c r="D99">
        <v>1.1456999999999999</v>
      </c>
      <c r="E99">
        <v>0.53510000000000002</v>
      </c>
      <c r="F99">
        <v>0.62070000000000003</v>
      </c>
      <c r="G99">
        <v>0.51500000000000001</v>
      </c>
      <c r="H99">
        <v>1.7541</v>
      </c>
      <c r="I99">
        <v>0.52310000000000001</v>
      </c>
      <c r="J99">
        <v>0.51859999999999995</v>
      </c>
      <c r="K99">
        <v>0.44990000000000002</v>
      </c>
      <c r="L99">
        <v>0.95540000000000003</v>
      </c>
      <c r="M99">
        <v>0.44259999999999999</v>
      </c>
      <c r="N99">
        <v>0.49280000000000002</v>
      </c>
      <c r="Q99" t="s">
        <v>8</v>
      </c>
      <c r="R99">
        <f>C99-$C$11</f>
        <v>1.3515000000000001</v>
      </c>
      <c r="S99">
        <f>D99-$D$11</f>
        <v>0.63679999999999992</v>
      </c>
      <c r="T99">
        <f>E99-$E$11</f>
        <v>4.8000000000000043E-2</v>
      </c>
      <c r="U99">
        <f>F99-$F$11</f>
        <v>0.13350000000000001</v>
      </c>
      <c r="V99">
        <f>G99-$G$11</f>
        <v>6.4200000000000035E-2</v>
      </c>
      <c r="W99">
        <f>H99-$H$11</f>
        <v>1.2686999999999999</v>
      </c>
      <c r="X99">
        <f>I99-$I$11</f>
        <v>5.1800000000000013E-2</v>
      </c>
      <c r="Y99">
        <f>J99-$J$11</f>
        <v>2.2399999999999975E-2</v>
      </c>
      <c r="Z99">
        <f>K99-$K$11</f>
        <v>0.10880000000000001</v>
      </c>
      <c r="AA99">
        <f>L99-$L$11</f>
        <v>0.55069999999999997</v>
      </c>
      <c r="AB99">
        <f>M99-$M$11</f>
        <v>5.099999999999999E-2</v>
      </c>
      <c r="AC99">
        <f>N99-$N$11</f>
        <v>5.8800000000000019E-2</v>
      </c>
      <c r="AF99" t="s">
        <v>8</v>
      </c>
      <c r="AG99">
        <f t="shared" si="45"/>
        <v>1.3188</v>
      </c>
      <c r="AH99">
        <f t="shared" si="42"/>
        <v>0.60409999999999986</v>
      </c>
      <c r="AI99">
        <f t="shared" si="42"/>
        <v>1.529999999999998E-2</v>
      </c>
      <c r="AJ99">
        <f t="shared" si="42"/>
        <v>0.10079999999999995</v>
      </c>
      <c r="AK99" t="str">
        <f t="shared" si="46"/>
        <v>0</v>
      </c>
      <c r="AL99">
        <f t="shared" si="43"/>
        <v>1.1827999999999999</v>
      </c>
      <c r="AM99" t="str">
        <f t="shared" si="43"/>
        <v>0</v>
      </c>
      <c r="AN99" t="str">
        <f t="shared" si="43"/>
        <v>0</v>
      </c>
      <c r="AO99">
        <f t="shared" si="47"/>
        <v>5.7800000000000018E-2</v>
      </c>
      <c r="AP99">
        <f t="shared" si="44"/>
        <v>0.49969999999999998</v>
      </c>
      <c r="AQ99">
        <f t="shared" si="44"/>
        <v>0</v>
      </c>
      <c r="AR99">
        <f t="shared" si="44"/>
        <v>7.8000000000000291E-3</v>
      </c>
    </row>
    <row r="100" spans="2:52" ht="15" thickBot="1" x14ac:dyDescent="0.35">
      <c r="AV100" s="71"/>
      <c r="AW100" s="71"/>
      <c r="AX100" s="71"/>
      <c r="AY100" s="71"/>
      <c r="AZ100" s="71"/>
    </row>
    <row r="101" spans="2:52" x14ac:dyDescent="0.3">
      <c r="B101">
        <v>216</v>
      </c>
      <c r="Q101">
        <v>216</v>
      </c>
      <c r="AF101" s="68">
        <v>216</v>
      </c>
      <c r="AV101" s="71" t="s">
        <v>10</v>
      </c>
      <c r="AW101" s="71" t="s">
        <v>11</v>
      </c>
      <c r="AX101" s="71" t="s">
        <v>12</v>
      </c>
      <c r="AY101" s="75" t="s">
        <v>13</v>
      </c>
      <c r="AZ101" s="76" t="s">
        <v>14</v>
      </c>
    </row>
    <row r="102" spans="2:52" ht="15" thickBot="1" x14ac:dyDescent="0.35">
      <c r="B102" t="s">
        <v>0</v>
      </c>
      <c r="C102" s="1">
        <v>1</v>
      </c>
      <c r="D102" s="1">
        <v>2</v>
      </c>
      <c r="E102" s="1">
        <v>3</v>
      </c>
      <c r="F102" s="1">
        <v>4</v>
      </c>
      <c r="G102" s="1">
        <v>5</v>
      </c>
      <c r="H102" s="1">
        <v>6</v>
      </c>
      <c r="I102" s="1">
        <v>7</v>
      </c>
      <c r="J102" s="1">
        <v>8</v>
      </c>
      <c r="K102" s="1">
        <v>9</v>
      </c>
      <c r="L102" s="1">
        <v>10</v>
      </c>
      <c r="M102" s="1">
        <v>11</v>
      </c>
      <c r="N102" s="1">
        <v>12</v>
      </c>
      <c r="Q102" t="s">
        <v>0</v>
      </c>
      <c r="R102">
        <v>1</v>
      </c>
      <c r="S102">
        <v>2</v>
      </c>
      <c r="T102">
        <v>3</v>
      </c>
      <c r="U102">
        <v>4</v>
      </c>
      <c r="V102">
        <v>5</v>
      </c>
      <c r="W102">
        <v>6</v>
      </c>
      <c r="X102">
        <v>7</v>
      </c>
      <c r="Y102">
        <v>8</v>
      </c>
      <c r="Z102">
        <v>9</v>
      </c>
      <c r="AA102">
        <v>10</v>
      </c>
      <c r="AB102">
        <v>11</v>
      </c>
      <c r="AC102">
        <v>12</v>
      </c>
      <c r="AF102" t="s">
        <v>0</v>
      </c>
      <c r="AG102">
        <v>1</v>
      </c>
      <c r="AH102">
        <v>2</v>
      </c>
      <c r="AI102">
        <v>3</v>
      </c>
      <c r="AJ102">
        <v>4</v>
      </c>
      <c r="AK102">
        <v>5</v>
      </c>
      <c r="AL102">
        <v>6</v>
      </c>
      <c r="AM102">
        <v>7</v>
      </c>
      <c r="AN102">
        <v>8</v>
      </c>
      <c r="AO102">
        <v>9</v>
      </c>
      <c r="AP102">
        <v>10</v>
      </c>
      <c r="AQ102">
        <v>11</v>
      </c>
      <c r="AR102">
        <v>12</v>
      </c>
      <c r="AV102" s="71">
        <f>SUM(AG103:AJ110)/31</f>
        <v>0.20910322580645158</v>
      </c>
      <c r="AW102" s="71">
        <f>SUM(AK103:AN110)/31</f>
        <v>0.13656451612903225</v>
      </c>
      <c r="AX102" s="71">
        <f>SUM(AO103:AR110)/31</f>
        <v>5.5758064516129059E-2</v>
      </c>
      <c r="AY102" s="77">
        <f>AVERAGE(AV102:AX102)</f>
        <v>0.13380860215053764</v>
      </c>
      <c r="AZ102" s="78">
        <f>STDEV(AV102:AX102)</f>
        <v>7.6709718544532554E-2</v>
      </c>
    </row>
    <row r="103" spans="2:52" x14ac:dyDescent="0.3">
      <c r="B103" t="s">
        <v>1</v>
      </c>
      <c r="C103" s="2">
        <v>0.5716</v>
      </c>
      <c r="D103" s="2">
        <v>0.58340000000000003</v>
      </c>
      <c r="E103" s="2">
        <v>0.5645</v>
      </c>
      <c r="F103" s="2">
        <v>0.57499999999999996</v>
      </c>
      <c r="G103" s="2">
        <v>0.59840000000000004</v>
      </c>
      <c r="H103" s="2">
        <v>0.54239999999999999</v>
      </c>
      <c r="I103" s="2">
        <v>0.54200000000000004</v>
      </c>
      <c r="J103" s="2">
        <v>0.51539999999999997</v>
      </c>
      <c r="K103" s="2">
        <v>0.55279999999999996</v>
      </c>
      <c r="L103" s="2">
        <v>0.56799999999999995</v>
      </c>
      <c r="M103" s="2">
        <v>0.4844</v>
      </c>
      <c r="N103" s="2">
        <v>0.47160000000000002</v>
      </c>
      <c r="Q103" t="s">
        <v>1</v>
      </c>
      <c r="R103">
        <f>C103-$C$4</f>
        <v>3.290000000000004E-2</v>
      </c>
      <c r="S103">
        <f>D103-$D$4</f>
        <v>4.2600000000000082E-2</v>
      </c>
      <c r="T103">
        <f>E103-$E$4</f>
        <v>6.5300000000000025E-2</v>
      </c>
      <c r="U103">
        <f>F103-$F$4</f>
        <v>7.839999999999997E-2</v>
      </c>
      <c r="V103">
        <f>G103-$G$4</f>
        <v>9.3799999999999994E-2</v>
      </c>
      <c r="W103">
        <f>H103-$H$4</f>
        <v>7.5500000000000012E-2</v>
      </c>
      <c r="X103">
        <f>I103-$I$4</f>
        <v>5.0600000000000034E-2</v>
      </c>
      <c r="Y103">
        <f>J103-$J$4</f>
        <v>6.0699999999999976E-2</v>
      </c>
      <c r="Z103">
        <f>K103-$K$4</f>
        <v>5.6499999999999939E-2</v>
      </c>
      <c r="AA103">
        <f>L103-$L$4</f>
        <v>8.3699999999999941E-2</v>
      </c>
      <c r="AB103">
        <f>M103-$M$4</f>
        <v>7.5600000000000001E-2</v>
      </c>
      <c r="AC103">
        <f>N103-$N$4</f>
        <v>4.3100000000000027E-2</v>
      </c>
      <c r="AF103" t="s">
        <v>1</v>
      </c>
      <c r="AG103">
        <f>IF(R103-$R$103&lt;0,"0",R103-$R$103)</f>
        <v>0</v>
      </c>
      <c r="AH103">
        <f t="shared" ref="AH103:AJ103" si="48">IF(S103-$R$103&lt;0,"0",S103-$R$103)</f>
        <v>9.7000000000000419E-3</v>
      </c>
      <c r="AI103">
        <f t="shared" si="48"/>
        <v>3.2399999999999984E-2</v>
      </c>
      <c r="AJ103">
        <f t="shared" si="48"/>
        <v>4.5499999999999929E-2</v>
      </c>
      <c r="AK103">
        <f>IF(V103-$V$103&lt;0,"0",V103-$V$103)</f>
        <v>0</v>
      </c>
      <c r="AL103" t="str">
        <f t="shared" ref="AL103:AN103" si="49">IF(W103-$V$103&lt;0,"0",W103-$V$103)</f>
        <v>0</v>
      </c>
      <c r="AM103" t="str">
        <f t="shared" si="49"/>
        <v>0</v>
      </c>
      <c r="AN103" t="str">
        <f t="shared" si="49"/>
        <v>0</v>
      </c>
      <c r="AO103">
        <f>IF(Z103-$Z$103&lt;0,"0",Z103-$Z$103)</f>
        <v>0</v>
      </c>
      <c r="AP103">
        <f t="shared" ref="AP103:AR103" si="50">IF(AA103-$Z$103&lt;0,"0",AA103-$Z$103)</f>
        <v>2.7200000000000002E-2</v>
      </c>
      <c r="AQ103">
        <f t="shared" si="50"/>
        <v>1.9100000000000061E-2</v>
      </c>
      <c r="AR103" t="str">
        <f t="shared" si="50"/>
        <v>0</v>
      </c>
    </row>
    <row r="104" spans="2:52" x14ac:dyDescent="0.3">
      <c r="B104" t="s">
        <v>2</v>
      </c>
      <c r="C104" s="2">
        <v>0.59930000000000005</v>
      </c>
      <c r="D104" s="2">
        <v>0.69889999999999997</v>
      </c>
      <c r="E104" s="2">
        <v>0.55559999999999998</v>
      </c>
      <c r="F104" s="2">
        <v>0.55940000000000001</v>
      </c>
      <c r="G104" s="2">
        <v>0.49159999999999998</v>
      </c>
      <c r="H104" s="2">
        <v>0.64949999999999997</v>
      </c>
      <c r="I104" s="2">
        <v>0.54320000000000002</v>
      </c>
      <c r="J104" s="2">
        <v>0.50470000000000004</v>
      </c>
      <c r="K104" s="2">
        <v>0.56430000000000002</v>
      </c>
      <c r="L104" s="2">
        <v>0.57469999999999999</v>
      </c>
      <c r="M104" s="2">
        <v>0.49430000000000002</v>
      </c>
      <c r="N104" s="2">
        <v>0.47099999999999997</v>
      </c>
      <c r="Q104" t="s">
        <v>2</v>
      </c>
      <c r="R104">
        <f>C104-$C$5</f>
        <v>2.1500000000000075E-2</v>
      </c>
      <c r="S104">
        <f>D104-$D$5</f>
        <v>6.899999999999995E-2</v>
      </c>
      <c r="T104">
        <f>E104-$E$5</f>
        <v>8.5600000000000009E-2</v>
      </c>
      <c r="U104">
        <f>F104-$F$5</f>
        <v>9.2500000000000027E-2</v>
      </c>
      <c r="V104">
        <f>G104-$G$5</f>
        <v>7.3499999999999954E-2</v>
      </c>
      <c r="W104">
        <f>H104-$H$5</f>
        <v>9.6600000000000019E-2</v>
      </c>
      <c r="X104">
        <f>I104-$I$5</f>
        <v>3.8200000000000012E-2</v>
      </c>
      <c r="Y104">
        <f>J104-$J$5</f>
        <v>4.3700000000000017E-2</v>
      </c>
      <c r="Z104">
        <f>K104-$K$5</f>
        <v>4.6800000000000064E-2</v>
      </c>
      <c r="AA104">
        <f>L104-$L$5</f>
        <v>8.2699999999999996E-2</v>
      </c>
      <c r="AB104">
        <f>M104-$M$5</f>
        <v>7.7500000000000013E-2</v>
      </c>
      <c r="AC104">
        <f>N104-$N$5</f>
        <v>5.3099999999999981E-2</v>
      </c>
      <c r="AF104" t="s">
        <v>2</v>
      </c>
      <c r="AG104" t="str">
        <f t="shared" ref="AG104:AG110" si="51">IF(R104-$R$103&lt;0,"0",R104-$R$103)</f>
        <v>0</v>
      </c>
      <c r="AH104">
        <f t="shared" ref="AH104:AH110" si="52">IF(S104-$R$103&lt;0,"0",S104-$R$103)</f>
        <v>3.609999999999991E-2</v>
      </c>
      <c r="AI104">
        <f t="shared" ref="AI104:AI110" si="53">IF(T104-$R$103&lt;0,"0",T104-$R$103)</f>
        <v>5.2699999999999969E-2</v>
      </c>
      <c r="AJ104">
        <f t="shared" ref="AJ104:AJ110" si="54">IF(U104-$R$103&lt;0,"0",U104-$R$103)</f>
        <v>5.9599999999999986E-2</v>
      </c>
      <c r="AK104" t="str">
        <f t="shared" ref="AK104:AK110" si="55">IF(V104-$V$103&lt;0,"0",V104-$V$103)</f>
        <v>0</v>
      </c>
      <c r="AL104">
        <f t="shared" ref="AL104:AL110" si="56">IF(W104-$V$103&lt;0,"0",W104-$V$103)</f>
        <v>2.8000000000000247E-3</v>
      </c>
      <c r="AM104" t="str">
        <f t="shared" ref="AM104:AM110" si="57">IF(X104-$V$103&lt;0,"0",X104-$V$103)</f>
        <v>0</v>
      </c>
      <c r="AN104" t="str">
        <f t="shared" ref="AN104:AN110" si="58">IF(Y104-$V$103&lt;0,"0",Y104-$V$103)</f>
        <v>0</v>
      </c>
      <c r="AO104" t="str">
        <f t="shared" ref="AO104:AO110" si="59">IF(Z104-$Z$103&lt;0,"0",Z104-$Z$103)</f>
        <v>0</v>
      </c>
      <c r="AP104">
        <f t="shared" ref="AP104:AP110" si="60">IF(AA104-$Z$103&lt;0,"0",AA104-$Z$103)</f>
        <v>2.6200000000000057E-2</v>
      </c>
      <c r="AQ104">
        <f t="shared" ref="AQ104:AQ110" si="61">IF(AB104-$Z$103&lt;0,"0",AB104-$Z$103)</f>
        <v>2.1000000000000074E-2</v>
      </c>
      <c r="AR104" t="str">
        <f t="shared" ref="AR104:AR110" si="62">IF(AC104-$Z$103&lt;0,"0",AC104-$Z$103)</f>
        <v>0</v>
      </c>
    </row>
    <row r="105" spans="2:52" x14ac:dyDescent="0.3">
      <c r="B105" t="s">
        <v>3</v>
      </c>
      <c r="C105" s="2">
        <v>0.6895</v>
      </c>
      <c r="D105" s="2">
        <v>0.60729999999999995</v>
      </c>
      <c r="E105" s="2">
        <v>0.57630000000000003</v>
      </c>
      <c r="F105" s="2">
        <v>0.56520000000000004</v>
      </c>
      <c r="G105" s="2">
        <v>0.51180000000000003</v>
      </c>
      <c r="H105" s="2">
        <v>0.62229999999999996</v>
      </c>
      <c r="I105" s="2">
        <v>0.50660000000000005</v>
      </c>
      <c r="J105" s="2">
        <v>0.51</v>
      </c>
      <c r="K105" s="2">
        <v>0.50209999999999999</v>
      </c>
      <c r="L105" s="2">
        <v>0.4955</v>
      </c>
      <c r="M105" s="2">
        <v>0.52259999999999995</v>
      </c>
      <c r="N105" s="2">
        <v>0.48580000000000001</v>
      </c>
      <c r="Q105" t="s">
        <v>3</v>
      </c>
      <c r="R105">
        <f>C105-$C$6</f>
        <v>0.11460000000000004</v>
      </c>
      <c r="S105">
        <f>D105-$D$6</f>
        <v>6.899999999999995E-2</v>
      </c>
      <c r="T105">
        <f>E105-$E$6</f>
        <v>8.3300000000000041E-2</v>
      </c>
      <c r="U105">
        <f>F105-$F$6</f>
        <v>3.6299999999999999E-2</v>
      </c>
      <c r="V105">
        <f>G105-$G$6</f>
        <v>1.1500000000000066E-2</v>
      </c>
      <c r="W105">
        <f>H105-$H$6</f>
        <v>0.16429999999999995</v>
      </c>
      <c r="X105">
        <f>I105-$I$6</f>
        <v>-0.28389999999999993</v>
      </c>
      <c r="Y105">
        <f>J105-$J$6</f>
        <v>3.6600000000000021E-2</v>
      </c>
      <c r="Z105">
        <f>K105-$K$6</f>
        <v>1.2000000000000011E-2</v>
      </c>
      <c r="AA105">
        <f>L105-$L$6</f>
        <v>4.8399999999999999E-2</v>
      </c>
      <c r="AB105">
        <f>M105-$M$6</f>
        <v>3.0799999999999939E-2</v>
      </c>
      <c r="AC105">
        <f>N105-$N$6</f>
        <v>1.5100000000000002E-2</v>
      </c>
      <c r="AF105" t="s">
        <v>3</v>
      </c>
      <c r="AG105">
        <f t="shared" si="51"/>
        <v>8.1699999999999995E-2</v>
      </c>
      <c r="AH105">
        <f t="shared" si="52"/>
        <v>3.609999999999991E-2</v>
      </c>
      <c r="AI105">
        <f t="shared" si="53"/>
        <v>5.04E-2</v>
      </c>
      <c r="AJ105">
        <f t="shared" si="54"/>
        <v>3.3999999999999586E-3</v>
      </c>
      <c r="AK105" t="str">
        <f t="shared" si="55"/>
        <v>0</v>
      </c>
      <c r="AL105">
        <f t="shared" si="56"/>
        <v>7.0499999999999952E-2</v>
      </c>
      <c r="AM105" t="str">
        <f t="shared" si="57"/>
        <v>0</v>
      </c>
      <c r="AN105" t="str">
        <f t="shared" si="58"/>
        <v>0</v>
      </c>
      <c r="AO105" t="str">
        <f t="shared" si="59"/>
        <v>0</v>
      </c>
      <c r="AP105" t="str">
        <f t="shared" si="60"/>
        <v>0</v>
      </c>
      <c r="AQ105" t="str">
        <f t="shared" si="61"/>
        <v>0</v>
      </c>
      <c r="AR105" t="str">
        <f t="shared" si="62"/>
        <v>0</v>
      </c>
    </row>
    <row r="106" spans="2:52" x14ac:dyDescent="0.3">
      <c r="B106" t="s">
        <v>4</v>
      </c>
      <c r="C106" s="2">
        <v>2.2002999999999999</v>
      </c>
      <c r="D106" s="2">
        <v>2.5811999999999999</v>
      </c>
      <c r="E106" s="2">
        <v>0.56969999999999998</v>
      </c>
      <c r="F106" s="2">
        <v>0.53639999999999999</v>
      </c>
      <c r="G106" s="2">
        <v>1.7490000000000001</v>
      </c>
      <c r="H106" s="2">
        <v>0.53979999999999995</v>
      </c>
      <c r="I106" s="2">
        <v>1.4973000000000001</v>
      </c>
      <c r="J106" s="2">
        <v>0.49099999999999999</v>
      </c>
      <c r="K106" s="2">
        <v>0.49430000000000002</v>
      </c>
      <c r="L106" s="2">
        <v>0.4753</v>
      </c>
      <c r="M106" s="2">
        <v>0.5081</v>
      </c>
      <c r="N106" s="2">
        <v>0.50239999999999996</v>
      </c>
      <c r="Q106" t="s">
        <v>4</v>
      </c>
      <c r="R106">
        <f>C106-$C$7</f>
        <v>1.6566000000000001</v>
      </c>
      <c r="S106">
        <f>D106-$D$7</f>
        <v>2.0337000000000001</v>
      </c>
      <c r="T106">
        <f>E106-$E$7</f>
        <v>7.7600000000000002E-2</v>
      </c>
      <c r="U106">
        <f>F106-$F$7</f>
        <v>3.620000000000001E-2</v>
      </c>
      <c r="V106">
        <f>G106-$G$7</f>
        <v>1.2622</v>
      </c>
      <c r="W106">
        <f>H106-$H$7</f>
        <v>3.9599999999999969E-2</v>
      </c>
      <c r="X106">
        <f>I106-$I$7</f>
        <v>1.0204</v>
      </c>
      <c r="Y106">
        <f>J106-$J$7</f>
        <v>2.3399999999999976E-2</v>
      </c>
      <c r="Z106">
        <f>K106-$K$7</f>
        <v>2.1500000000000019E-2</v>
      </c>
      <c r="AA106">
        <f>L106-$L$7</f>
        <v>7.0400000000000018E-2</v>
      </c>
      <c r="AB106">
        <f>M106-$M$7</f>
        <v>4.4499999999999984E-2</v>
      </c>
      <c r="AC106">
        <f>N106-$N$7</f>
        <v>5.8299999999999963E-2</v>
      </c>
      <c r="AF106" t="s">
        <v>4</v>
      </c>
      <c r="AG106">
        <f t="shared" si="51"/>
        <v>1.6236999999999999</v>
      </c>
      <c r="AH106">
        <f t="shared" si="52"/>
        <v>2.0007999999999999</v>
      </c>
      <c r="AI106">
        <f t="shared" si="53"/>
        <v>4.4699999999999962E-2</v>
      </c>
      <c r="AJ106">
        <f t="shared" si="54"/>
        <v>3.2999999999999696E-3</v>
      </c>
      <c r="AK106">
        <f t="shared" si="55"/>
        <v>1.1684000000000001</v>
      </c>
      <c r="AL106" t="str">
        <f t="shared" si="56"/>
        <v>0</v>
      </c>
      <c r="AM106">
        <f t="shared" si="57"/>
        <v>0.92659999999999998</v>
      </c>
      <c r="AN106" t="str">
        <f t="shared" si="58"/>
        <v>0</v>
      </c>
      <c r="AO106" t="str">
        <f t="shared" si="59"/>
        <v>0</v>
      </c>
      <c r="AP106">
        <f t="shared" si="60"/>
        <v>1.3900000000000079E-2</v>
      </c>
      <c r="AQ106" t="str">
        <f t="shared" si="61"/>
        <v>0</v>
      </c>
      <c r="AR106">
        <f t="shared" si="62"/>
        <v>1.8000000000000238E-3</v>
      </c>
    </row>
    <row r="107" spans="2:52" x14ac:dyDescent="0.3">
      <c r="B107" t="s">
        <v>5</v>
      </c>
      <c r="C107" s="2">
        <v>0.59550000000000003</v>
      </c>
      <c r="D107" s="2">
        <v>0.60299999999999998</v>
      </c>
      <c r="E107" s="2">
        <v>0.57410000000000005</v>
      </c>
      <c r="F107" s="2">
        <v>0.55389999999999995</v>
      </c>
      <c r="G107" s="2">
        <v>0.5</v>
      </c>
      <c r="H107" s="2">
        <v>0.96870000000000001</v>
      </c>
      <c r="I107" s="2">
        <v>1.0494000000000001</v>
      </c>
      <c r="J107" s="2">
        <v>0.50439999999999996</v>
      </c>
      <c r="K107" s="2">
        <v>0.6159</v>
      </c>
      <c r="L107" s="2">
        <v>0.50309999999999999</v>
      </c>
      <c r="M107" s="2">
        <v>0.52159999999999995</v>
      </c>
      <c r="N107" s="2">
        <v>0.52110000000000001</v>
      </c>
      <c r="Q107" t="s">
        <v>5</v>
      </c>
      <c r="R107">
        <f>C107-$C$8</f>
        <v>2.5500000000000078E-2</v>
      </c>
      <c r="S107">
        <f>D107-$D$8</f>
        <v>3.3699999999999952E-2</v>
      </c>
      <c r="T107">
        <f>E107-$E$8</f>
        <v>8.280000000000004E-2</v>
      </c>
      <c r="U107">
        <f>F107-$F$8</f>
        <v>5.5399999999999949E-2</v>
      </c>
      <c r="V107">
        <f>G107-$G$8</f>
        <v>5.3599999999999981E-2</v>
      </c>
      <c r="W107">
        <f>H107-$H$8</f>
        <v>0.48549999999999999</v>
      </c>
      <c r="X107">
        <f>I107-$I$8</f>
        <v>0.57250000000000012</v>
      </c>
      <c r="Y107">
        <f>J107-$J$8</f>
        <v>2.0699999999999941E-2</v>
      </c>
      <c r="Z107">
        <f>K107-$K$8</f>
        <v>-9.8400000000000043E-2</v>
      </c>
      <c r="AA107">
        <f>L107-$L$8</f>
        <v>7.5500000000000012E-2</v>
      </c>
      <c r="AB107">
        <f>M107-$M$8</f>
        <v>8.9099999999999957E-2</v>
      </c>
      <c r="AC107">
        <f>N107-$N$8</f>
        <v>6.8199999999999983E-2</v>
      </c>
      <c r="AF107" t="s">
        <v>5</v>
      </c>
      <c r="AG107" t="str">
        <f t="shared" si="51"/>
        <v>0</v>
      </c>
      <c r="AH107">
        <f t="shared" si="52"/>
        <v>7.9999999999991189E-4</v>
      </c>
      <c r="AI107">
        <f t="shared" si="53"/>
        <v>4.99E-2</v>
      </c>
      <c r="AJ107">
        <f t="shared" si="54"/>
        <v>2.2499999999999909E-2</v>
      </c>
      <c r="AK107" t="str">
        <f t="shared" si="55"/>
        <v>0</v>
      </c>
      <c r="AL107">
        <f t="shared" si="56"/>
        <v>0.39169999999999999</v>
      </c>
      <c r="AM107">
        <f t="shared" si="57"/>
        <v>0.47870000000000013</v>
      </c>
      <c r="AN107" t="str">
        <f t="shared" si="58"/>
        <v>0</v>
      </c>
      <c r="AO107" t="str">
        <f t="shared" si="59"/>
        <v>0</v>
      </c>
      <c r="AP107">
        <f t="shared" si="60"/>
        <v>1.9000000000000072E-2</v>
      </c>
      <c r="AQ107">
        <f t="shared" si="61"/>
        <v>3.2600000000000018E-2</v>
      </c>
      <c r="AR107">
        <f t="shared" si="62"/>
        <v>1.1700000000000044E-2</v>
      </c>
    </row>
    <row r="108" spans="2:52" x14ac:dyDescent="0.3">
      <c r="B108" t="s">
        <v>6</v>
      </c>
      <c r="C108" s="2">
        <v>0.59519999999999995</v>
      </c>
      <c r="D108" s="2">
        <v>0.60599999999999998</v>
      </c>
      <c r="E108" s="2">
        <v>0.40110000000000001</v>
      </c>
      <c r="F108" s="2">
        <v>0.53690000000000004</v>
      </c>
      <c r="G108" s="2">
        <v>0.53969999999999996</v>
      </c>
      <c r="H108" s="2">
        <v>0.52300000000000002</v>
      </c>
      <c r="I108" s="2">
        <v>0.53029999999999999</v>
      </c>
      <c r="J108" s="2">
        <v>0.53129999999999999</v>
      </c>
      <c r="K108" s="2">
        <v>0.5423</v>
      </c>
      <c r="L108" s="2">
        <v>0.4824</v>
      </c>
      <c r="M108" s="2">
        <v>1.1973</v>
      </c>
      <c r="N108" s="2">
        <v>0.50280000000000002</v>
      </c>
      <c r="Q108" t="s">
        <v>6</v>
      </c>
      <c r="R108">
        <f>C108-$C$9</f>
        <v>5.1099999999999923E-2</v>
      </c>
      <c r="S108">
        <f>D108-$D$9</f>
        <v>4.9899999999999944E-2</v>
      </c>
      <c r="T108">
        <f>E108-$E$9</f>
        <v>6.2700000000000033E-2</v>
      </c>
      <c r="U108">
        <f>F108-$F$9</f>
        <v>6.4400000000000068E-2</v>
      </c>
      <c r="V108">
        <f>G108-$G$9</f>
        <v>8.4499999999999964E-2</v>
      </c>
      <c r="W108">
        <f>H108-$H$9</f>
        <v>7.5400000000000023E-2</v>
      </c>
      <c r="X108">
        <f>I108-$I$9</f>
        <v>6.8500000000000005E-2</v>
      </c>
      <c r="Y108">
        <f>J108-$J$9</f>
        <v>2.4399999999999977E-2</v>
      </c>
      <c r="Z108">
        <f>K108-$K$9</f>
        <v>5.8499999999999996E-2</v>
      </c>
      <c r="AA108">
        <f>L108-$L$9</f>
        <v>6.6199999999999981E-2</v>
      </c>
      <c r="AB108">
        <f>M108-$M$9</f>
        <v>0.72940000000000005</v>
      </c>
      <c r="AC108">
        <f>N108-$N$9</f>
        <v>4.930000000000001E-2</v>
      </c>
      <c r="AF108" t="s">
        <v>6</v>
      </c>
      <c r="AG108">
        <f t="shared" si="51"/>
        <v>1.8199999999999883E-2</v>
      </c>
      <c r="AH108">
        <f t="shared" si="52"/>
        <v>1.6999999999999904E-2</v>
      </c>
      <c r="AI108">
        <f t="shared" si="53"/>
        <v>2.9799999999999993E-2</v>
      </c>
      <c r="AJ108">
        <f t="shared" si="54"/>
        <v>3.1500000000000028E-2</v>
      </c>
      <c r="AK108" t="str">
        <f t="shared" si="55"/>
        <v>0</v>
      </c>
      <c r="AL108" t="str">
        <f t="shared" si="56"/>
        <v>0</v>
      </c>
      <c r="AM108" t="str">
        <f t="shared" si="57"/>
        <v>0</v>
      </c>
      <c r="AN108" t="str">
        <f t="shared" si="58"/>
        <v>0</v>
      </c>
      <c r="AO108">
        <f t="shared" si="59"/>
        <v>2.0000000000000573E-3</v>
      </c>
      <c r="AP108">
        <f t="shared" si="60"/>
        <v>9.7000000000000419E-3</v>
      </c>
      <c r="AQ108">
        <f t="shared" si="61"/>
        <v>0.67290000000000005</v>
      </c>
      <c r="AR108" t="str">
        <f t="shared" si="62"/>
        <v>0</v>
      </c>
    </row>
    <row r="109" spans="2:52" x14ac:dyDescent="0.3">
      <c r="B109" t="s">
        <v>7</v>
      </c>
      <c r="C109" s="2">
        <v>0.59540000000000004</v>
      </c>
      <c r="D109" s="2">
        <v>0.61339999999999995</v>
      </c>
      <c r="E109" s="2">
        <v>0.33350000000000002</v>
      </c>
      <c r="F109" s="2">
        <v>0.51259999999999994</v>
      </c>
      <c r="G109" s="2">
        <v>0.52559999999999996</v>
      </c>
      <c r="H109" s="2">
        <v>0.48320000000000002</v>
      </c>
      <c r="I109" s="2">
        <v>0.54149999999999998</v>
      </c>
      <c r="J109" s="2">
        <v>0.49919999999999998</v>
      </c>
      <c r="K109" s="2">
        <v>0.54100000000000004</v>
      </c>
      <c r="L109" s="2">
        <v>0.4758</v>
      </c>
      <c r="M109" s="2">
        <v>0.53700000000000003</v>
      </c>
      <c r="N109" s="2">
        <v>0.7873</v>
      </c>
      <c r="Q109" t="s">
        <v>7</v>
      </c>
      <c r="R109">
        <f>C109-$C$10</f>
        <v>1.9700000000000051E-2</v>
      </c>
      <c r="S109">
        <f>D109-$D$10</f>
        <v>7.3099999999999943E-2</v>
      </c>
      <c r="T109">
        <f>E109-$E$10</f>
        <v>2.0100000000000007E-2</v>
      </c>
      <c r="U109">
        <f>F109-$F$10</f>
        <v>-0.10170000000000001</v>
      </c>
      <c r="V109">
        <f>G109-$G$10</f>
        <v>8.379999999999993E-2</v>
      </c>
      <c r="W109">
        <f>H109-$H$10</f>
        <v>4.8399999999999999E-2</v>
      </c>
      <c r="X109">
        <f>I109-$I$10</f>
        <v>1.1299999999999977E-2</v>
      </c>
      <c r="Y109">
        <f>J109-$J$10</f>
        <v>-1.21E-2</v>
      </c>
      <c r="Z109">
        <f>K109-$K$10</f>
        <v>3.4900000000000042E-2</v>
      </c>
      <c r="AA109">
        <f>L109-$L$10</f>
        <v>7.3900000000000021E-2</v>
      </c>
      <c r="AB109">
        <f>M109-$M$10</f>
        <v>1.760000000000006E-2</v>
      </c>
      <c r="AC109">
        <f>N109-$N$10</f>
        <v>0.25719999999999998</v>
      </c>
      <c r="AF109" t="s">
        <v>7</v>
      </c>
      <c r="AG109" t="str">
        <f t="shared" si="51"/>
        <v>0</v>
      </c>
      <c r="AH109">
        <f t="shared" si="52"/>
        <v>4.0199999999999902E-2</v>
      </c>
      <c r="AI109" t="str">
        <f t="shared" si="53"/>
        <v>0</v>
      </c>
      <c r="AJ109" t="str">
        <f t="shared" si="54"/>
        <v>0</v>
      </c>
      <c r="AK109" t="str">
        <f t="shared" si="55"/>
        <v>0</v>
      </c>
      <c r="AL109" t="str">
        <f t="shared" si="56"/>
        <v>0</v>
      </c>
      <c r="AM109" t="str">
        <f t="shared" si="57"/>
        <v>0</v>
      </c>
      <c r="AN109" t="str">
        <f t="shared" si="58"/>
        <v>0</v>
      </c>
      <c r="AO109" t="str">
        <f t="shared" si="59"/>
        <v>0</v>
      </c>
      <c r="AP109">
        <f t="shared" si="60"/>
        <v>1.7400000000000082E-2</v>
      </c>
      <c r="AQ109" t="str">
        <f t="shared" si="61"/>
        <v>0</v>
      </c>
      <c r="AR109">
        <f t="shared" si="62"/>
        <v>0.20070000000000005</v>
      </c>
    </row>
    <row r="110" spans="2:52" x14ac:dyDescent="0.3">
      <c r="B110" t="s">
        <v>8</v>
      </c>
      <c r="C110" s="2">
        <v>2.0709</v>
      </c>
      <c r="D110" s="2">
        <v>1.0965</v>
      </c>
      <c r="E110" s="2">
        <v>0.54300000000000004</v>
      </c>
      <c r="F110" s="2">
        <v>0.62009999999999998</v>
      </c>
      <c r="G110" s="2">
        <v>0.51959999999999995</v>
      </c>
      <c r="H110" s="2">
        <v>1.774</v>
      </c>
      <c r="I110" s="2">
        <v>0.52869999999999995</v>
      </c>
      <c r="J110" s="2">
        <v>0.5212</v>
      </c>
      <c r="K110" s="2">
        <v>0.46400000000000002</v>
      </c>
      <c r="L110" s="2">
        <v>1.0415000000000001</v>
      </c>
      <c r="M110" s="2">
        <v>0.4451</v>
      </c>
      <c r="N110" s="2">
        <v>0.49709999999999999</v>
      </c>
      <c r="Q110" t="s">
        <v>8</v>
      </c>
      <c r="R110">
        <f>C110-$C$11</f>
        <v>1.5474000000000001</v>
      </c>
      <c r="S110">
        <f>D110-$D$11</f>
        <v>0.58760000000000001</v>
      </c>
      <c r="T110">
        <f>E110-$E$11</f>
        <v>5.5900000000000061E-2</v>
      </c>
      <c r="U110">
        <f>F110-$F$11</f>
        <v>0.13289999999999996</v>
      </c>
      <c r="V110">
        <f>G110-$G$11</f>
        <v>6.8799999999999972E-2</v>
      </c>
      <c r="W110">
        <f>H110-$H$11</f>
        <v>1.2886</v>
      </c>
      <c r="X110">
        <f>I110-$I$11</f>
        <v>5.7399999999999951E-2</v>
      </c>
      <c r="Y110">
        <f>J110-$J$11</f>
        <v>2.5000000000000022E-2</v>
      </c>
      <c r="Z110">
        <f>K110-$K$11</f>
        <v>0.12290000000000001</v>
      </c>
      <c r="AA110">
        <f>L110-$L$11</f>
        <v>0.63680000000000003</v>
      </c>
      <c r="AB110">
        <f>M110-$M$11</f>
        <v>5.3499999999999992E-2</v>
      </c>
      <c r="AC110">
        <f>N110-$N$11</f>
        <v>6.3099999999999989E-2</v>
      </c>
      <c r="AF110" t="s">
        <v>8</v>
      </c>
      <c r="AG110">
        <f t="shared" si="51"/>
        <v>1.5145</v>
      </c>
      <c r="AH110">
        <f t="shared" si="52"/>
        <v>0.55469999999999997</v>
      </c>
      <c r="AI110">
        <f t="shared" si="53"/>
        <v>2.300000000000002E-2</v>
      </c>
      <c r="AJ110">
        <f t="shared" si="54"/>
        <v>9.9999999999999922E-2</v>
      </c>
      <c r="AK110" t="str">
        <f t="shared" si="55"/>
        <v>0</v>
      </c>
      <c r="AL110">
        <f t="shared" si="56"/>
        <v>1.1947999999999999</v>
      </c>
      <c r="AM110" t="str">
        <f t="shared" si="57"/>
        <v>0</v>
      </c>
      <c r="AN110" t="str">
        <f t="shared" si="58"/>
        <v>0</v>
      </c>
      <c r="AO110">
        <f t="shared" si="59"/>
        <v>6.640000000000007E-2</v>
      </c>
      <c r="AP110">
        <f t="shared" si="60"/>
        <v>0.58030000000000004</v>
      </c>
      <c r="AQ110" t="str">
        <f t="shared" si="61"/>
        <v>0</v>
      </c>
      <c r="AR110">
        <f t="shared" si="62"/>
        <v>6.6000000000000503E-3</v>
      </c>
    </row>
    <row r="111" spans="2:52" ht="15" thickBot="1" x14ac:dyDescent="0.35"/>
    <row r="112" spans="2:52" x14ac:dyDescent="0.3">
      <c r="B112">
        <v>240</v>
      </c>
      <c r="Q112">
        <v>240</v>
      </c>
      <c r="AF112">
        <v>240</v>
      </c>
      <c r="AV112" t="s">
        <v>10</v>
      </c>
      <c r="AW112" t="s">
        <v>11</v>
      </c>
      <c r="AX112" t="s">
        <v>12</v>
      </c>
      <c r="AY112" s="4" t="s">
        <v>13</v>
      </c>
      <c r="AZ112" s="5" t="s">
        <v>14</v>
      </c>
    </row>
    <row r="113" spans="2:52" ht="15" thickBot="1" x14ac:dyDescent="0.35">
      <c r="B113" s="8" t="s">
        <v>0</v>
      </c>
      <c r="C113" s="9">
        <v>1</v>
      </c>
      <c r="D113" s="9">
        <v>2</v>
      </c>
      <c r="E113" s="9">
        <v>3</v>
      </c>
      <c r="F113" s="9">
        <v>4</v>
      </c>
      <c r="G113" s="9">
        <v>5</v>
      </c>
      <c r="H113" s="9">
        <v>6</v>
      </c>
      <c r="I113" s="9">
        <v>7</v>
      </c>
      <c r="J113" s="9">
        <v>8</v>
      </c>
      <c r="K113" s="9">
        <v>9</v>
      </c>
      <c r="L113" s="9">
        <v>10</v>
      </c>
      <c r="M113" s="9">
        <v>11</v>
      </c>
      <c r="N113" s="9">
        <v>12</v>
      </c>
      <c r="Q113" t="s">
        <v>0</v>
      </c>
      <c r="R113">
        <v>1</v>
      </c>
      <c r="S113">
        <v>2</v>
      </c>
      <c r="T113">
        <v>3</v>
      </c>
      <c r="U113">
        <v>4</v>
      </c>
      <c r="V113">
        <v>5</v>
      </c>
      <c r="W113">
        <v>6</v>
      </c>
      <c r="X113">
        <v>7</v>
      </c>
      <c r="Y113">
        <v>8</v>
      </c>
      <c r="Z113">
        <v>9</v>
      </c>
      <c r="AA113">
        <v>10</v>
      </c>
      <c r="AB113">
        <v>11</v>
      </c>
      <c r="AC113">
        <v>12</v>
      </c>
      <c r="AF113" t="s">
        <v>0</v>
      </c>
      <c r="AG113">
        <v>1</v>
      </c>
      <c r="AH113">
        <v>2</v>
      </c>
      <c r="AI113">
        <v>3</v>
      </c>
      <c r="AJ113">
        <v>4</v>
      </c>
      <c r="AK113">
        <v>5</v>
      </c>
      <c r="AL113">
        <v>6</v>
      </c>
      <c r="AM113">
        <v>7</v>
      </c>
      <c r="AN113">
        <v>8</v>
      </c>
      <c r="AO113">
        <v>9</v>
      </c>
      <c r="AP113">
        <v>10</v>
      </c>
      <c r="AQ113">
        <v>11</v>
      </c>
      <c r="AR113">
        <v>12</v>
      </c>
      <c r="AV113">
        <f>SUM(AG114:AJ121)/31</f>
        <v>0.21634193548387096</v>
      </c>
      <c r="AW113">
        <f>SUM(AK114:AN121)/31</f>
        <v>0.13746129032258064</v>
      </c>
      <c r="AX113">
        <f>SUM(AO114:AR121)/31</f>
        <v>4.9383870967741932E-2</v>
      </c>
      <c r="AY113" s="6">
        <f>AVERAGE(AV113:AX113)</f>
        <v>0.13439569892473119</v>
      </c>
      <c r="AZ113" s="7">
        <f>STDEV(AV113:AX113)</f>
        <v>8.3521238105687193E-2</v>
      </c>
    </row>
    <row r="114" spans="2:52" x14ac:dyDescent="0.3">
      <c r="B114" s="8" t="s">
        <v>1</v>
      </c>
      <c r="C114" s="10">
        <v>0.57279999999999998</v>
      </c>
      <c r="D114" s="10">
        <v>0.58379999999999999</v>
      </c>
      <c r="E114" s="10">
        <v>0.5655</v>
      </c>
      <c r="F114" s="10">
        <v>0.57250000000000001</v>
      </c>
      <c r="G114" s="10">
        <v>0.59230000000000005</v>
      </c>
      <c r="H114" s="10">
        <v>0.54530000000000001</v>
      </c>
      <c r="I114" s="10">
        <v>0.54479999999999995</v>
      </c>
      <c r="J114" s="10">
        <v>0.51729999999999998</v>
      </c>
      <c r="K114" s="10">
        <v>0.55130000000000001</v>
      </c>
      <c r="L114" s="10">
        <v>0.56940000000000002</v>
      </c>
      <c r="M114" s="10">
        <v>0.4849</v>
      </c>
      <c r="N114" s="10">
        <v>0.47120000000000001</v>
      </c>
      <c r="Q114" t="s">
        <v>1</v>
      </c>
      <c r="R114" s="3">
        <f>C114-$C$4</f>
        <v>3.4100000000000019E-2</v>
      </c>
      <c r="S114">
        <f>D114-$D$4</f>
        <v>4.3000000000000038E-2</v>
      </c>
      <c r="T114">
        <f>E114-$E$4</f>
        <v>6.6300000000000026E-2</v>
      </c>
      <c r="U114">
        <f>F114-$F$4</f>
        <v>7.5900000000000023E-2</v>
      </c>
      <c r="V114">
        <f>G114-$G$4</f>
        <v>8.77E-2</v>
      </c>
      <c r="W114">
        <f>H114-$H$4</f>
        <v>7.8400000000000025E-2</v>
      </c>
      <c r="X114">
        <f>I114-$I$4</f>
        <v>5.3399999999999948E-2</v>
      </c>
      <c r="Y114">
        <f>J114-$J$4</f>
        <v>6.2599999999999989E-2</v>
      </c>
      <c r="Z114">
        <f>K114-$K$4</f>
        <v>5.4999999999999993E-2</v>
      </c>
      <c r="AA114">
        <f>L114-$L$4</f>
        <v>8.5100000000000009E-2</v>
      </c>
      <c r="AB114">
        <f>M114-$M$4</f>
        <v>7.6100000000000001E-2</v>
      </c>
      <c r="AC114">
        <f>N114-$N$4</f>
        <v>4.2700000000000016E-2</v>
      </c>
      <c r="AF114" t="s">
        <v>1</v>
      </c>
      <c r="AG114" s="3">
        <f>IF(R114-$R$114&lt;0,"0",R114-$R$114)</f>
        <v>0</v>
      </c>
      <c r="AH114" s="3">
        <f t="shared" ref="AH114:AJ121" si="63">IF(S114-$R$114&lt;0,"0",S114-$R$114)</f>
        <v>8.900000000000019E-3</v>
      </c>
      <c r="AI114" s="3">
        <f t="shared" si="63"/>
        <v>3.2200000000000006E-2</v>
      </c>
      <c r="AJ114" s="3">
        <f t="shared" si="63"/>
        <v>4.1800000000000004E-2</v>
      </c>
      <c r="AK114">
        <f>IF(V114-$V$114&lt;0,"0",V114-$V$114)</f>
        <v>0</v>
      </c>
      <c r="AL114" t="str">
        <f t="shared" ref="AL114:AN121" si="64">IF(W114-$V$114&lt;0,"0",W114-$V$114)</f>
        <v>0</v>
      </c>
      <c r="AM114" t="str">
        <f t="shared" si="64"/>
        <v>0</v>
      </c>
      <c r="AN114" t="str">
        <f t="shared" si="64"/>
        <v>0</v>
      </c>
      <c r="AO114">
        <f>IF(Z114-$Z$114&lt;0,"0",Z114-$Z$114)</f>
        <v>0</v>
      </c>
      <c r="AP114">
        <f t="shared" ref="AP114:AR114" si="65">IF(AA114-$Z$114&lt;0,"0",AA114-$Z$114)</f>
        <v>3.0100000000000016E-2</v>
      </c>
      <c r="AQ114">
        <f t="shared" si="65"/>
        <v>2.1100000000000008E-2</v>
      </c>
      <c r="AR114" t="str">
        <f t="shared" si="65"/>
        <v>0</v>
      </c>
    </row>
    <row r="115" spans="2:52" x14ac:dyDescent="0.3">
      <c r="B115" s="8" t="s">
        <v>2</v>
      </c>
      <c r="C115" s="10">
        <v>0.59909999999999997</v>
      </c>
      <c r="D115" s="10">
        <v>0.69730000000000003</v>
      </c>
      <c r="E115" s="10">
        <v>0.55640000000000001</v>
      </c>
      <c r="F115" s="10">
        <v>0.55959999999999999</v>
      </c>
      <c r="G115" s="10">
        <v>0.49049999999999999</v>
      </c>
      <c r="H115" s="10">
        <v>0.68030000000000002</v>
      </c>
      <c r="I115" s="10">
        <v>0.54310000000000003</v>
      </c>
      <c r="J115" s="10">
        <v>0.50470000000000004</v>
      </c>
      <c r="K115" s="10">
        <v>0.56530000000000002</v>
      </c>
      <c r="L115" s="10">
        <v>0.57469999999999999</v>
      </c>
      <c r="M115" s="10">
        <v>0.49540000000000001</v>
      </c>
      <c r="N115" s="10">
        <v>0.47399999999999998</v>
      </c>
      <c r="Q115" t="s">
        <v>2</v>
      </c>
      <c r="R115">
        <f>C115-$C$5</f>
        <v>2.1299999999999986E-2</v>
      </c>
      <c r="S115">
        <f>D115-$D$5</f>
        <v>6.7400000000000015E-2</v>
      </c>
      <c r="T115">
        <f>E115-$E$5</f>
        <v>8.6400000000000032E-2</v>
      </c>
      <c r="U115">
        <f>F115-$F$5</f>
        <v>9.2700000000000005E-2</v>
      </c>
      <c r="V115">
        <f>G115-$G$5</f>
        <v>7.2399999999999964E-2</v>
      </c>
      <c r="W115">
        <f>H115-$H$5</f>
        <v>0.12740000000000007</v>
      </c>
      <c r="X115">
        <f>I115-$I$5</f>
        <v>3.8100000000000023E-2</v>
      </c>
      <c r="Y115">
        <f>J115-$J$5</f>
        <v>4.3700000000000017E-2</v>
      </c>
      <c r="Z115">
        <f>K115-$K$5</f>
        <v>4.7800000000000065E-2</v>
      </c>
      <c r="AA115">
        <f>L115-$L$5</f>
        <v>8.2699999999999996E-2</v>
      </c>
      <c r="AB115">
        <f>M115-$M$5</f>
        <v>7.8600000000000003E-2</v>
      </c>
      <c r="AC115">
        <f>N115-$N$5</f>
        <v>5.6099999999999983E-2</v>
      </c>
      <c r="AF115" t="s">
        <v>2</v>
      </c>
      <c r="AG115" s="3" t="str">
        <f t="shared" ref="AG115:AG120" si="66">IF(R115-$R$114&lt;0,"0",R115-$R$114)</f>
        <v>0</v>
      </c>
      <c r="AH115" s="3">
        <f t="shared" si="63"/>
        <v>3.3299999999999996E-2</v>
      </c>
      <c r="AI115" s="3">
        <f t="shared" si="63"/>
        <v>5.2300000000000013E-2</v>
      </c>
      <c r="AJ115" s="3">
        <f t="shared" si="63"/>
        <v>5.8599999999999985E-2</v>
      </c>
      <c r="AK115" t="str">
        <f t="shared" ref="AK115:AK121" si="67">IF(V115-$V$114&lt;0,"0",V115-$V$114)</f>
        <v>0</v>
      </c>
      <c r="AL115">
        <f t="shared" si="64"/>
        <v>3.9700000000000069E-2</v>
      </c>
      <c r="AM115" t="str">
        <f t="shared" si="64"/>
        <v>0</v>
      </c>
      <c r="AN115" t="str">
        <f t="shared" si="64"/>
        <v>0</v>
      </c>
      <c r="AO115" t="str">
        <f t="shared" ref="AO115:AO121" si="68">IF(Z115-$Z$114&lt;0,"0",Z115-$Z$114)</f>
        <v>0</v>
      </c>
      <c r="AP115">
        <f t="shared" ref="AP115:AR121" si="69">IF(AA115-$Z$114&lt;0,"0",AA115-$Z$114)</f>
        <v>2.7700000000000002E-2</v>
      </c>
      <c r="AQ115">
        <f t="shared" si="69"/>
        <v>2.360000000000001E-2</v>
      </c>
      <c r="AR115">
        <f t="shared" si="69"/>
        <v>1.0999999999999899E-3</v>
      </c>
    </row>
    <row r="116" spans="2:52" x14ac:dyDescent="0.3">
      <c r="B116" s="8" t="s">
        <v>3</v>
      </c>
      <c r="C116" s="10">
        <v>0.68059999999999998</v>
      </c>
      <c r="D116" s="10">
        <v>0.60740000000000005</v>
      </c>
      <c r="E116" s="10">
        <v>0.57489999999999997</v>
      </c>
      <c r="F116" s="10">
        <v>0.56310000000000004</v>
      </c>
      <c r="G116" s="10">
        <v>0.51200000000000001</v>
      </c>
      <c r="H116" s="10">
        <v>0.62139999999999995</v>
      </c>
      <c r="I116" s="10">
        <v>0.50749999999999995</v>
      </c>
      <c r="J116" s="10">
        <v>0.50860000000000005</v>
      </c>
      <c r="K116" s="10">
        <v>0.50490000000000002</v>
      </c>
      <c r="L116" s="10">
        <v>0.49320000000000003</v>
      </c>
      <c r="M116" s="10">
        <v>0.52259999999999995</v>
      </c>
      <c r="N116" s="10">
        <v>0.4864</v>
      </c>
      <c r="Q116" t="s">
        <v>3</v>
      </c>
      <c r="R116">
        <f>C116-$C$6</f>
        <v>0.10570000000000002</v>
      </c>
      <c r="S116">
        <f>D116-$D$6</f>
        <v>6.910000000000005E-2</v>
      </c>
      <c r="T116">
        <f>E116-$E$6</f>
        <v>8.1899999999999973E-2</v>
      </c>
      <c r="U116">
        <f>F116-$F$6</f>
        <v>3.4200000000000008E-2</v>
      </c>
      <c r="V116">
        <f>G116-$G$6</f>
        <v>1.1700000000000044E-2</v>
      </c>
      <c r="W116">
        <f>H116-$H$6</f>
        <v>0.16339999999999993</v>
      </c>
      <c r="X116">
        <f>I116-$I$6</f>
        <v>-0.28300000000000003</v>
      </c>
      <c r="Y116">
        <f>J116-$J$6</f>
        <v>3.5200000000000065E-2</v>
      </c>
      <c r="Z116">
        <f>K116-$K$6</f>
        <v>1.4800000000000035E-2</v>
      </c>
      <c r="AA116">
        <f>L116-$L$6</f>
        <v>4.610000000000003E-2</v>
      </c>
      <c r="AB116">
        <f>M116-$M$6</f>
        <v>3.0799999999999939E-2</v>
      </c>
      <c r="AC116">
        <f>N116-$N$6</f>
        <v>1.5699999999999992E-2</v>
      </c>
      <c r="AF116" t="s">
        <v>3</v>
      </c>
      <c r="AG116" s="3">
        <f t="shared" si="66"/>
        <v>7.1599999999999997E-2</v>
      </c>
      <c r="AH116" s="3">
        <f t="shared" si="63"/>
        <v>3.5000000000000031E-2</v>
      </c>
      <c r="AI116" s="3">
        <f t="shared" si="63"/>
        <v>4.7799999999999954E-2</v>
      </c>
      <c r="AJ116" s="3">
        <f t="shared" si="63"/>
        <v>9.9999999999988987E-5</v>
      </c>
      <c r="AK116" t="str">
        <f t="shared" si="67"/>
        <v>0</v>
      </c>
      <c r="AL116">
        <f t="shared" si="64"/>
        <v>7.5699999999999934E-2</v>
      </c>
      <c r="AM116" t="str">
        <f t="shared" si="64"/>
        <v>0</v>
      </c>
      <c r="AN116" t="str">
        <f t="shared" si="64"/>
        <v>0</v>
      </c>
      <c r="AO116" t="str">
        <f t="shared" si="68"/>
        <v>0</v>
      </c>
      <c r="AP116" t="str">
        <f t="shared" si="69"/>
        <v>0</v>
      </c>
      <c r="AQ116" t="str">
        <f t="shared" si="69"/>
        <v>0</v>
      </c>
      <c r="AR116" t="str">
        <f t="shared" si="69"/>
        <v>0</v>
      </c>
    </row>
    <row r="117" spans="2:52" x14ac:dyDescent="0.3">
      <c r="B117" s="8" t="s">
        <v>4</v>
      </c>
      <c r="C117" s="10">
        <v>2.2980999999999998</v>
      </c>
      <c r="D117" s="10">
        <v>2.6196999999999999</v>
      </c>
      <c r="E117" s="10">
        <v>0.56969999999999998</v>
      </c>
      <c r="F117" s="10">
        <v>0.53569999999999995</v>
      </c>
      <c r="G117" s="10">
        <v>1.8628</v>
      </c>
      <c r="H117" s="10">
        <v>0.53900000000000003</v>
      </c>
      <c r="I117" s="10">
        <v>1.47</v>
      </c>
      <c r="J117" s="10">
        <v>0.48909999999999998</v>
      </c>
      <c r="K117" s="10">
        <v>0.4919</v>
      </c>
      <c r="L117" s="10">
        <v>0.47349999999999998</v>
      </c>
      <c r="M117" s="10">
        <v>0.50700000000000001</v>
      </c>
      <c r="N117" s="10">
        <v>0.50029999999999997</v>
      </c>
      <c r="Q117" t="s">
        <v>4</v>
      </c>
      <c r="R117">
        <f>C117-$C$7</f>
        <v>1.7544</v>
      </c>
      <c r="S117">
        <f>D117-$D$7</f>
        <v>2.0722</v>
      </c>
      <c r="T117">
        <f>E117-$E$7</f>
        <v>7.7600000000000002E-2</v>
      </c>
      <c r="U117">
        <f>F117-$F$7</f>
        <v>3.5499999999999976E-2</v>
      </c>
      <c r="V117">
        <f>G117-$G$7</f>
        <v>1.3759999999999999</v>
      </c>
      <c r="W117">
        <f>H117-$H$7</f>
        <v>3.8800000000000057E-2</v>
      </c>
      <c r="X117">
        <f>I117-$I$7</f>
        <v>0.99309999999999998</v>
      </c>
      <c r="Y117">
        <f>J117-$J$7</f>
        <v>2.1499999999999964E-2</v>
      </c>
      <c r="Z117">
        <f>K117-$K$7</f>
        <v>1.9100000000000006E-2</v>
      </c>
      <c r="AA117">
        <f>L117-$L$7</f>
        <v>6.8599999999999994E-2</v>
      </c>
      <c r="AB117">
        <f>M117-$M$7</f>
        <v>4.3399999999999994E-2</v>
      </c>
      <c r="AC117">
        <f>N117-$N$7</f>
        <v>5.6199999999999972E-2</v>
      </c>
      <c r="AF117" t="s">
        <v>4</v>
      </c>
      <c r="AG117" s="3">
        <f t="shared" si="66"/>
        <v>1.7202999999999999</v>
      </c>
      <c r="AH117" s="3">
        <f t="shared" si="63"/>
        <v>2.0381</v>
      </c>
      <c r="AI117" s="3">
        <f t="shared" si="63"/>
        <v>4.3499999999999983E-2</v>
      </c>
      <c r="AJ117" s="3">
        <f t="shared" si="63"/>
        <v>1.3999999999999568E-3</v>
      </c>
      <c r="AK117">
        <f t="shared" si="67"/>
        <v>1.2883</v>
      </c>
      <c r="AL117" t="str">
        <f t="shared" si="64"/>
        <v>0</v>
      </c>
      <c r="AM117">
        <f t="shared" si="64"/>
        <v>0.90539999999999998</v>
      </c>
      <c r="AN117" t="str">
        <f t="shared" si="64"/>
        <v>0</v>
      </c>
      <c r="AO117" t="str">
        <f t="shared" si="68"/>
        <v>0</v>
      </c>
      <c r="AP117">
        <f t="shared" si="69"/>
        <v>1.3600000000000001E-2</v>
      </c>
      <c r="AQ117" t="str">
        <f t="shared" si="69"/>
        <v>0</v>
      </c>
      <c r="AR117">
        <f t="shared" si="69"/>
        <v>1.1999999999999789E-3</v>
      </c>
    </row>
    <row r="118" spans="2:52" x14ac:dyDescent="0.3">
      <c r="B118" s="8" t="s">
        <v>5</v>
      </c>
      <c r="C118" s="10">
        <v>0.59430000000000005</v>
      </c>
      <c r="D118" s="10">
        <v>0.59909999999999997</v>
      </c>
      <c r="E118" s="10">
        <v>0.56999999999999995</v>
      </c>
      <c r="F118" s="10">
        <v>0.55010000000000003</v>
      </c>
      <c r="G118" s="10">
        <v>0.49719999999999998</v>
      </c>
      <c r="H118" s="10">
        <v>0.91820000000000002</v>
      </c>
      <c r="I118" s="10">
        <v>1.0019</v>
      </c>
      <c r="J118" s="10">
        <v>0.50470000000000004</v>
      </c>
      <c r="K118" s="10">
        <v>0.60509999999999997</v>
      </c>
      <c r="L118" s="10">
        <v>0.50449999999999995</v>
      </c>
      <c r="M118" s="10">
        <v>0.52549999999999997</v>
      </c>
      <c r="N118" s="10">
        <v>0.5232</v>
      </c>
      <c r="Q118" t="s">
        <v>5</v>
      </c>
      <c r="R118">
        <f>C118-$C$8</f>
        <v>2.4300000000000099E-2</v>
      </c>
      <c r="S118">
        <f>D118-$D$8</f>
        <v>2.9799999999999938E-2</v>
      </c>
      <c r="T118">
        <f>E118-$E$8</f>
        <v>7.8699999999999937E-2</v>
      </c>
      <c r="U118">
        <f>F118-$F$8</f>
        <v>5.1600000000000035E-2</v>
      </c>
      <c r="V118">
        <f>G118-$G$8</f>
        <v>5.0799999999999956E-2</v>
      </c>
      <c r="W118">
        <f>H118-$H$8</f>
        <v>0.435</v>
      </c>
      <c r="X118">
        <f>I118-$I$8</f>
        <v>0.52500000000000002</v>
      </c>
      <c r="Y118">
        <f>J118-$J$8</f>
        <v>2.1000000000000019E-2</v>
      </c>
      <c r="Z118">
        <f>K118-$K$8</f>
        <v>-0.10920000000000007</v>
      </c>
      <c r="AA118">
        <f>L118-$L$8</f>
        <v>7.6899999999999968E-2</v>
      </c>
      <c r="AB118">
        <f>M118-$M$8</f>
        <v>9.2999999999999972E-2</v>
      </c>
      <c r="AC118">
        <f>N118-$N$8</f>
        <v>7.0299999999999974E-2</v>
      </c>
      <c r="AF118" t="s">
        <v>5</v>
      </c>
      <c r="AG118" s="3" t="str">
        <f t="shared" si="66"/>
        <v>0</v>
      </c>
      <c r="AH118" s="3" t="str">
        <f t="shared" si="63"/>
        <v>0</v>
      </c>
      <c r="AI118" s="3">
        <f t="shared" si="63"/>
        <v>4.4599999999999917E-2</v>
      </c>
      <c r="AJ118" s="3">
        <f t="shared" si="63"/>
        <v>1.7500000000000016E-2</v>
      </c>
      <c r="AK118" t="str">
        <f t="shared" si="67"/>
        <v>0</v>
      </c>
      <c r="AL118">
        <f t="shared" si="64"/>
        <v>0.3473</v>
      </c>
      <c r="AM118">
        <f t="shared" si="64"/>
        <v>0.43730000000000002</v>
      </c>
      <c r="AN118" t="str">
        <f t="shared" si="64"/>
        <v>0</v>
      </c>
      <c r="AO118" t="str">
        <f t="shared" si="68"/>
        <v>0</v>
      </c>
      <c r="AP118">
        <f t="shared" si="69"/>
        <v>2.1899999999999975E-2</v>
      </c>
      <c r="AQ118">
        <f t="shared" si="69"/>
        <v>3.7999999999999978E-2</v>
      </c>
      <c r="AR118">
        <f t="shared" si="69"/>
        <v>1.529999999999998E-2</v>
      </c>
    </row>
    <row r="119" spans="2:52" x14ac:dyDescent="0.3">
      <c r="B119" s="8" t="s">
        <v>6</v>
      </c>
      <c r="C119" s="10">
        <v>0.59699999999999998</v>
      </c>
      <c r="D119" s="10">
        <v>0.60729999999999995</v>
      </c>
      <c r="E119" s="10">
        <v>0.39700000000000002</v>
      </c>
      <c r="F119" s="10">
        <v>0.53749999999999998</v>
      </c>
      <c r="G119" s="10">
        <v>0.53849999999999998</v>
      </c>
      <c r="H119" s="10">
        <v>0.5222</v>
      </c>
      <c r="I119" s="10">
        <v>0.52869999999999995</v>
      </c>
      <c r="J119" s="10">
        <v>0.53210000000000002</v>
      </c>
      <c r="K119" s="10">
        <v>0.54120000000000001</v>
      </c>
      <c r="L119" s="10">
        <v>0.48320000000000002</v>
      </c>
      <c r="M119" s="10">
        <v>1.1237999999999999</v>
      </c>
      <c r="N119" s="10">
        <v>0.50629999999999997</v>
      </c>
      <c r="Q119" t="s">
        <v>6</v>
      </c>
      <c r="R119">
        <f>C119-$C$9</f>
        <v>5.2899999999999947E-2</v>
      </c>
      <c r="S119">
        <f>D119-$D$9</f>
        <v>5.1199999999999912E-2</v>
      </c>
      <c r="T119">
        <f>E119-$E$9</f>
        <v>5.8600000000000041E-2</v>
      </c>
      <c r="U119">
        <f>F119-$F$9</f>
        <v>6.5000000000000002E-2</v>
      </c>
      <c r="V119">
        <f>G119-$G$9</f>
        <v>8.3299999999999985E-2</v>
      </c>
      <c r="W119">
        <f>H119-$H$9</f>
        <v>7.46E-2</v>
      </c>
      <c r="X119">
        <f>I119-$I$9</f>
        <v>6.6899999999999959E-2</v>
      </c>
      <c r="Y119">
        <f>J119-$J$9</f>
        <v>2.52E-2</v>
      </c>
      <c r="Z119">
        <f>K119-$K$9</f>
        <v>5.7400000000000007E-2</v>
      </c>
      <c r="AA119">
        <f>L119-$L$9</f>
        <v>6.7000000000000004E-2</v>
      </c>
      <c r="AB119">
        <f>M119-$M$9</f>
        <v>0.65589999999999993</v>
      </c>
      <c r="AC119">
        <f>N119-$N$9</f>
        <v>5.2799999999999958E-2</v>
      </c>
      <c r="AF119" t="s">
        <v>6</v>
      </c>
      <c r="AG119" s="3">
        <f t="shared" si="66"/>
        <v>1.8799999999999928E-2</v>
      </c>
      <c r="AH119" s="3">
        <f t="shared" si="63"/>
        <v>1.7099999999999893E-2</v>
      </c>
      <c r="AI119" s="3">
        <f t="shared" si="63"/>
        <v>2.4500000000000022E-2</v>
      </c>
      <c r="AJ119" s="3">
        <f t="shared" si="63"/>
        <v>3.0899999999999983E-2</v>
      </c>
      <c r="AK119" t="str">
        <f t="shared" si="67"/>
        <v>0</v>
      </c>
      <c r="AL119" t="str">
        <f t="shared" si="64"/>
        <v>0</v>
      </c>
      <c r="AM119" t="str">
        <f t="shared" si="64"/>
        <v>0</v>
      </c>
      <c r="AN119" t="str">
        <f t="shared" si="64"/>
        <v>0</v>
      </c>
      <c r="AO119">
        <f t="shared" si="68"/>
        <v>2.4000000000000132E-3</v>
      </c>
      <c r="AP119">
        <f t="shared" si="69"/>
        <v>1.2000000000000011E-2</v>
      </c>
      <c r="AQ119">
        <f t="shared" si="69"/>
        <v>0.60089999999999999</v>
      </c>
      <c r="AR119" t="str">
        <f t="shared" si="69"/>
        <v>0</v>
      </c>
    </row>
    <row r="120" spans="2:52" x14ac:dyDescent="0.3">
      <c r="B120" s="8" t="s">
        <v>7</v>
      </c>
      <c r="C120" s="10">
        <v>0.60709999999999997</v>
      </c>
      <c r="D120" s="10">
        <v>0.62450000000000006</v>
      </c>
      <c r="E120" s="10">
        <v>0.33629999999999999</v>
      </c>
      <c r="F120" s="10">
        <v>0.51529999999999998</v>
      </c>
      <c r="G120" s="10">
        <v>0.52859999999999996</v>
      </c>
      <c r="H120" s="10">
        <v>0.48420000000000002</v>
      </c>
      <c r="I120" s="10">
        <v>0.5403</v>
      </c>
      <c r="J120" s="10">
        <v>0.49099999999999999</v>
      </c>
      <c r="K120" s="10">
        <v>0.5363</v>
      </c>
      <c r="L120" s="10">
        <v>0.47</v>
      </c>
      <c r="M120" s="10">
        <v>0.53310000000000002</v>
      </c>
      <c r="N120" s="10">
        <v>0.75509999999999999</v>
      </c>
      <c r="Q120" t="s">
        <v>7</v>
      </c>
      <c r="R120">
        <f>C120-$C$10</f>
        <v>3.1399999999999983E-2</v>
      </c>
      <c r="S120">
        <f>D120-$D$10</f>
        <v>8.4200000000000053E-2</v>
      </c>
      <c r="T120">
        <f>E120-$E$10</f>
        <v>2.2899999999999976E-2</v>
      </c>
      <c r="U120">
        <f>F120-$F$10</f>
        <v>-9.8999999999999977E-2</v>
      </c>
      <c r="V120">
        <f>G120-$G$10</f>
        <v>8.6799999999999933E-2</v>
      </c>
      <c r="W120">
        <f>H120-$H$10</f>
        <v>4.9399999999999999E-2</v>
      </c>
      <c r="X120">
        <f>I120-$I$10</f>
        <v>1.0099999999999998E-2</v>
      </c>
      <c r="Y120">
        <f>J120-$J$10</f>
        <v>-2.0299999999999985E-2</v>
      </c>
      <c r="Z120">
        <f>K120-$K$10</f>
        <v>3.0200000000000005E-2</v>
      </c>
      <c r="AA120">
        <f>L120-$L$10</f>
        <v>6.8099999999999994E-2</v>
      </c>
      <c r="AB120">
        <f>M120-$M$10</f>
        <v>1.3700000000000045E-2</v>
      </c>
      <c r="AC120">
        <f>N120-$N$10</f>
        <v>0.22499999999999998</v>
      </c>
      <c r="AF120" t="s">
        <v>7</v>
      </c>
      <c r="AG120" s="3" t="str">
        <f t="shared" si="66"/>
        <v>0</v>
      </c>
      <c r="AH120" s="3">
        <f t="shared" si="63"/>
        <v>5.0100000000000033E-2</v>
      </c>
      <c r="AI120" s="3" t="str">
        <f t="shared" si="63"/>
        <v>0</v>
      </c>
      <c r="AJ120" s="3" t="str">
        <f t="shared" si="63"/>
        <v>0</v>
      </c>
      <c r="AK120" t="str">
        <f t="shared" si="67"/>
        <v>0</v>
      </c>
      <c r="AL120" t="str">
        <f t="shared" si="64"/>
        <v>0</v>
      </c>
      <c r="AM120" t="str">
        <f t="shared" si="64"/>
        <v>0</v>
      </c>
      <c r="AN120" t="str">
        <f t="shared" si="64"/>
        <v>0</v>
      </c>
      <c r="AO120" t="str">
        <f t="shared" si="68"/>
        <v>0</v>
      </c>
      <c r="AP120">
        <f t="shared" si="69"/>
        <v>1.3100000000000001E-2</v>
      </c>
      <c r="AQ120" t="str">
        <f t="shared" si="69"/>
        <v>0</v>
      </c>
      <c r="AR120">
        <f t="shared" si="69"/>
        <v>0.16999999999999998</v>
      </c>
    </row>
    <row r="121" spans="2:52" x14ac:dyDescent="0.3">
      <c r="B121" s="8" t="s">
        <v>8</v>
      </c>
      <c r="C121" s="10">
        <v>2.2004999999999999</v>
      </c>
      <c r="D121" s="10">
        <v>1.1052</v>
      </c>
      <c r="E121" s="10">
        <v>0.54</v>
      </c>
      <c r="F121" s="10">
        <v>0.61560000000000004</v>
      </c>
      <c r="G121" s="10">
        <v>0.51790000000000003</v>
      </c>
      <c r="H121" s="10">
        <v>1.7406999999999999</v>
      </c>
      <c r="I121" s="10">
        <v>0.52610000000000001</v>
      </c>
      <c r="J121" s="10">
        <v>0.5202</v>
      </c>
      <c r="K121" s="10">
        <v>0.39779999999999999</v>
      </c>
      <c r="L121" s="10">
        <v>0.98819999999999997</v>
      </c>
      <c r="M121" s="10">
        <v>0.44369999999999998</v>
      </c>
      <c r="N121" s="10">
        <v>0.49769999999999998</v>
      </c>
      <c r="Q121" t="s">
        <v>8</v>
      </c>
      <c r="R121">
        <f>C121-$C$11</f>
        <v>1.677</v>
      </c>
      <c r="S121">
        <f>D121-$D$11</f>
        <v>0.59629999999999994</v>
      </c>
      <c r="T121">
        <f>E121-$E$11</f>
        <v>5.2900000000000058E-2</v>
      </c>
      <c r="U121">
        <f>F121-$F$11</f>
        <v>0.12840000000000001</v>
      </c>
      <c r="V121">
        <f>G121-$G$11</f>
        <v>6.7100000000000048E-2</v>
      </c>
      <c r="W121">
        <f>H121-$H$11</f>
        <v>1.2552999999999999</v>
      </c>
      <c r="X121">
        <f>I121-$I$11</f>
        <v>5.4800000000000015E-2</v>
      </c>
      <c r="Y121">
        <f>J121-$J$11</f>
        <v>2.4000000000000021E-2</v>
      </c>
      <c r="Z121">
        <f>K121-$K$11</f>
        <v>5.6699999999999973E-2</v>
      </c>
      <c r="AA121">
        <f>L121-$L$11</f>
        <v>0.58349999999999991</v>
      </c>
      <c r="AB121">
        <f>M121-$M$11</f>
        <v>5.209999999999998E-2</v>
      </c>
      <c r="AC121">
        <f>N121-$N$11</f>
        <v>6.3699999999999979E-2</v>
      </c>
      <c r="AF121" t="s">
        <v>8</v>
      </c>
      <c r="AG121" s="3">
        <f>IF(R121-$R$114&lt;0,"0",R121-$R$114)</f>
        <v>1.6429</v>
      </c>
      <c r="AH121" s="3">
        <f t="shared" si="63"/>
        <v>0.56219999999999992</v>
      </c>
      <c r="AI121" s="3">
        <f t="shared" si="63"/>
        <v>1.8800000000000039E-2</v>
      </c>
      <c r="AJ121" s="3">
        <f t="shared" si="63"/>
        <v>9.4299999999999995E-2</v>
      </c>
      <c r="AK121" t="str">
        <f t="shared" si="67"/>
        <v>0</v>
      </c>
      <c r="AL121">
        <f t="shared" si="64"/>
        <v>1.1675999999999997</v>
      </c>
      <c r="AM121" t="str">
        <f t="shared" si="64"/>
        <v>0</v>
      </c>
      <c r="AN121" t="str">
        <f t="shared" si="64"/>
        <v>0</v>
      </c>
      <c r="AO121">
        <f t="shared" si="68"/>
        <v>1.6999999999999793E-3</v>
      </c>
      <c r="AP121">
        <f t="shared" si="69"/>
        <v>0.52849999999999997</v>
      </c>
      <c r="AQ121" t="str">
        <f t="shared" si="69"/>
        <v>0</v>
      </c>
      <c r="AR121">
        <f t="shared" si="69"/>
        <v>8.6999999999999855E-3</v>
      </c>
    </row>
  </sheetData>
  <mergeCells count="1">
    <mergeCell ref="Q1:A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2328B-2C80-4672-B164-9C48C9F29172}">
  <dimension ref="A2:W41"/>
  <sheetViews>
    <sheetView zoomScale="91" zoomScaleNormal="91" workbookViewId="0">
      <selection activeCell="K14" sqref="K14"/>
    </sheetView>
  </sheetViews>
  <sheetFormatPr defaultRowHeight="14.4" x14ac:dyDescent="0.3"/>
  <cols>
    <col min="2" max="6" width="8.77734375" bestFit="1" customWidth="1"/>
    <col min="7" max="7" width="8.77734375" customWidth="1"/>
    <col min="8" max="8" width="8.77734375" bestFit="1" customWidth="1"/>
    <col min="9" max="9" width="6.77734375" bestFit="1" customWidth="1"/>
    <col min="10" max="11" width="8.77734375" customWidth="1"/>
    <col min="15" max="15" width="20.44140625" bestFit="1" customWidth="1"/>
    <col min="18" max="18" width="14.77734375" bestFit="1" customWidth="1"/>
    <col min="23" max="23" width="28.21875" bestFit="1" customWidth="1"/>
  </cols>
  <sheetData>
    <row r="2" spans="1:23" x14ac:dyDescent="0.3">
      <c r="A2" s="32" t="s">
        <v>15</v>
      </c>
      <c r="W2" s="50" t="s">
        <v>73</v>
      </c>
    </row>
    <row r="4" spans="1:23" x14ac:dyDescent="0.3">
      <c r="B4">
        <v>1</v>
      </c>
      <c r="C4">
        <v>2</v>
      </c>
      <c r="D4">
        <v>3</v>
      </c>
      <c r="E4">
        <v>4</v>
      </c>
      <c r="S4" s="53" t="s">
        <v>93</v>
      </c>
      <c r="T4" s="53"/>
      <c r="U4" s="53"/>
      <c r="V4" s="53"/>
      <c r="W4" s="53"/>
    </row>
    <row r="5" spans="1:23" x14ac:dyDescent="0.3">
      <c r="B5" s="33" t="s">
        <v>3</v>
      </c>
      <c r="C5" s="33" t="s">
        <v>87</v>
      </c>
      <c r="D5" s="33" t="s">
        <v>88</v>
      </c>
      <c r="E5" s="33" t="s">
        <v>2</v>
      </c>
      <c r="F5" s="12"/>
      <c r="G5" s="12"/>
      <c r="H5" s="12"/>
      <c r="I5" s="12"/>
      <c r="J5" s="12"/>
      <c r="K5" s="12"/>
      <c r="L5" s="12"/>
      <c r="M5" s="12"/>
      <c r="S5" s="53" t="s">
        <v>94</v>
      </c>
      <c r="T5" s="53"/>
      <c r="U5" s="53"/>
      <c r="V5" s="53"/>
      <c r="W5" s="53"/>
    </row>
    <row r="6" spans="1:23" x14ac:dyDescent="0.3">
      <c r="A6">
        <v>0</v>
      </c>
      <c r="B6">
        <v>0</v>
      </c>
      <c r="C6">
        <v>0</v>
      </c>
      <c r="D6">
        <v>0</v>
      </c>
      <c r="E6">
        <v>0</v>
      </c>
    </row>
    <row r="7" spans="1:23" x14ac:dyDescent="0.3">
      <c r="A7">
        <v>24</v>
      </c>
      <c r="B7" s="13">
        <f>control!BE18</f>
        <v>9.6981720430107513E-2</v>
      </c>
      <c r="C7" s="13">
        <f>paracetamol!BE18</f>
        <v>1.3741935483870973E-3</v>
      </c>
      <c r="D7" s="13">
        <f>'P + B'!BE18</f>
        <v>1.2017204301075271E-2</v>
      </c>
      <c r="E7" s="13">
        <f>B!BE18</f>
        <v>1.774086021505375E-2</v>
      </c>
      <c r="F7" s="13"/>
      <c r="G7" s="13"/>
      <c r="H7" s="13"/>
      <c r="K7" s="12"/>
    </row>
    <row r="8" spans="1:23" x14ac:dyDescent="0.3">
      <c r="A8">
        <v>48</v>
      </c>
      <c r="B8" s="13">
        <f>control!BE19</f>
        <v>0.30500537634408603</v>
      </c>
      <c r="C8" s="13">
        <f>paracetamol!BE19</f>
        <v>5.0795698924731188E-3</v>
      </c>
      <c r="D8" s="13">
        <f>'P + B'!BE19</f>
        <v>5.1270967741935486E-2</v>
      </c>
      <c r="E8" s="13">
        <f>B!BE19</f>
        <v>5.6532258064516137E-2</v>
      </c>
      <c r="F8" s="13"/>
      <c r="G8" s="13"/>
      <c r="H8" s="13"/>
    </row>
    <row r="9" spans="1:23" s="12" customFormat="1" ht="86.4" x14ac:dyDescent="0.3">
      <c r="A9" s="12">
        <v>72</v>
      </c>
      <c r="B9" s="14">
        <f>control!BE20</f>
        <v>0.37506881720430107</v>
      </c>
      <c r="C9" s="14">
        <f>paracetamol!BE20</f>
        <v>1.2459139784946229E-2</v>
      </c>
      <c r="D9" s="14">
        <f>'P + B'!BE20</f>
        <v>9.7354838709677427E-2</v>
      </c>
      <c r="E9" s="14">
        <f>B!BE20</f>
        <v>7.4510752688172033E-2</v>
      </c>
      <c r="F9" s="44"/>
      <c r="G9" s="44"/>
      <c r="H9" s="44"/>
      <c r="I9" s="43"/>
      <c r="J9" s="43"/>
      <c r="K9" s="43"/>
      <c r="L9" s="43"/>
      <c r="M9" s="43"/>
      <c r="N9" s="12" t="s">
        <v>69</v>
      </c>
      <c r="O9" s="46" t="s">
        <v>72</v>
      </c>
    </row>
    <row r="10" spans="1:23" x14ac:dyDescent="0.3">
      <c r="A10">
        <v>96</v>
      </c>
      <c r="B10" s="13">
        <f>control!BE21</f>
        <v>0.40474946236559139</v>
      </c>
      <c r="C10" s="13">
        <f>paracetamol!BE21</f>
        <v>1.2159139784946234E-2</v>
      </c>
      <c r="D10" s="13">
        <f>'P + B'!BE21</f>
        <v>0.10409462365591397</v>
      </c>
      <c r="E10" s="13">
        <f>B!BE21</f>
        <v>9.051720430107528E-2</v>
      </c>
      <c r="F10" s="13"/>
      <c r="G10" s="13"/>
      <c r="H10" s="13"/>
      <c r="L10" s="12"/>
    </row>
    <row r="11" spans="1:23" x14ac:dyDescent="0.3">
      <c r="A11">
        <v>120</v>
      </c>
      <c r="B11" s="13">
        <f>control!BE22</f>
        <v>0.48136989247311823</v>
      </c>
      <c r="C11" s="13">
        <f>paracetamol!BE22</f>
        <v>2.9064516129032259E-2</v>
      </c>
      <c r="D11" s="13">
        <f>'P + B'!BE22</f>
        <v>0.15408387096774193</v>
      </c>
      <c r="E11" s="13">
        <f>B!BE22</f>
        <v>0.10592150537634409</v>
      </c>
      <c r="F11" s="13"/>
      <c r="G11" s="13"/>
      <c r="H11" s="13"/>
    </row>
    <row r="12" spans="1:23" x14ac:dyDescent="0.3">
      <c r="A12">
        <v>144</v>
      </c>
      <c r="B12" s="13">
        <f>control!BE23</f>
        <v>0.45495053763440857</v>
      </c>
      <c r="C12" s="13">
        <f>paracetamol!BE23</f>
        <v>1.9751612903225801E-2</v>
      </c>
      <c r="D12" s="13">
        <f>'P + B'!BE23</f>
        <v>0.1662956989247312</v>
      </c>
      <c r="E12" s="13">
        <f>B!BE23</f>
        <v>0.10857741935483871</v>
      </c>
    </row>
    <row r="13" spans="1:23" s="12" customFormat="1" x14ac:dyDescent="0.3">
      <c r="A13" s="12">
        <v>168</v>
      </c>
      <c r="B13" s="13">
        <f>control!BE24</f>
        <v>0.45473548387096779</v>
      </c>
      <c r="C13" s="13">
        <f>paracetamol!BE24</f>
        <v>1.8152688172043012E-2</v>
      </c>
      <c r="D13" s="13">
        <f>'P + B'!BE24</f>
        <v>0.1825301075268817</v>
      </c>
      <c r="E13" s="13">
        <f>B!BE24</f>
        <v>0.12000430107526881</v>
      </c>
      <c r="I13"/>
      <c r="J13"/>
      <c r="K13"/>
      <c r="L13"/>
      <c r="M13"/>
      <c r="P13"/>
    </row>
    <row r="14" spans="1:23" x14ac:dyDescent="0.3">
      <c r="A14">
        <v>192</v>
      </c>
      <c r="B14" s="13">
        <f>control!BE25</f>
        <v>0.41807311827956983</v>
      </c>
      <c r="C14" s="13">
        <f>paracetamol!BE25</f>
        <v>1.9751612903225801E-2</v>
      </c>
      <c r="D14" s="13">
        <f>'P + B'!BE25</f>
        <v>0.18633655913978495</v>
      </c>
      <c r="E14" s="13">
        <f>B!BE25</f>
        <v>0.12984301075268814</v>
      </c>
      <c r="F14" s="13"/>
      <c r="G14" s="13"/>
      <c r="I14" s="13"/>
    </row>
    <row r="15" spans="1:23" x14ac:dyDescent="0.3">
      <c r="A15" s="79">
        <v>216</v>
      </c>
      <c r="B15" s="80">
        <f>control!BE26</f>
        <v>0.44506021505376347</v>
      </c>
      <c r="C15" s="80">
        <f>paracetamol!BE26</f>
        <v>1.5810752688172041E-2</v>
      </c>
      <c r="D15" s="80">
        <f>'P + B'!BE26</f>
        <v>0.23309462365591402</v>
      </c>
      <c r="E15" s="80">
        <f>B!BE26</f>
        <v>0.13380860215053764</v>
      </c>
      <c r="F15" s="13"/>
      <c r="G15" s="13"/>
      <c r="H15" s="13"/>
      <c r="I15" s="13"/>
    </row>
    <row r="16" spans="1:23" x14ac:dyDescent="0.3">
      <c r="A16">
        <v>240</v>
      </c>
      <c r="B16" s="13">
        <f>control!BE27</f>
        <v>0.4143795698924731</v>
      </c>
      <c r="C16" s="13">
        <f>paracetamol!BE27</f>
        <v>1.9751612903225801E-2</v>
      </c>
      <c r="D16" s="13">
        <f>'P + B'!BE27</f>
        <v>0.29596774193548386</v>
      </c>
      <c r="E16" s="13">
        <f>B!BE27</f>
        <v>0.13439569892473119</v>
      </c>
      <c r="F16" s="13"/>
      <c r="G16" s="13"/>
      <c r="H16" s="13"/>
      <c r="I16" s="13"/>
    </row>
    <row r="18" spans="1:13" x14ac:dyDescent="0.3">
      <c r="A18" s="32" t="s">
        <v>16</v>
      </c>
    </row>
    <row r="19" spans="1:13" x14ac:dyDescent="0.3">
      <c r="B19" s="33" t="s">
        <v>3</v>
      </c>
      <c r="C19" s="33" t="s">
        <v>87</v>
      </c>
      <c r="D19" s="33" t="s">
        <v>88</v>
      </c>
      <c r="E19" s="33" t="s">
        <v>2</v>
      </c>
      <c r="F19" s="12"/>
      <c r="G19" s="12"/>
      <c r="H19" s="12"/>
      <c r="I19" s="12"/>
      <c r="J19" s="12"/>
      <c r="K19" s="12"/>
      <c r="L19" s="12"/>
      <c r="M19" s="12"/>
    </row>
    <row r="21" spans="1:13" x14ac:dyDescent="0.3">
      <c r="A21">
        <v>0</v>
      </c>
      <c r="B21" s="13">
        <v>0</v>
      </c>
      <c r="C21" s="13">
        <v>0</v>
      </c>
      <c r="D21" s="13">
        <v>0</v>
      </c>
      <c r="E21" s="13">
        <v>0</v>
      </c>
      <c r="F21" s="34"/>
      <c r="G21" s="34"/>
      <c r="H21" s="34"/>
    </row>
    <row r="22" spans="1:13" x14ac:dyDescent="0.3">
      <c r="A22">
        <v>24</v>
      </c>
      <c r="B22" s="13">
        <f>control!BF18</f>
        <v>2.585271666041216E-2</v>
      </c>
      <c r="C22" s="13">
        <f>paracetamol!BF18</f>
        <v>7.9500914594965509E-4</v>
      </c>
      <c r="D22" s="13">
        <f>'P + B'!BF18</f>
        <v>5.2741356742739059E-3</v>
      </c>
      <c r="E22" s="13">
        <f>B!BF18</f>
        <v>9.7333247212007569E-3</v>
      </c>
      <c r="F22" s="34"/>
      <c r="G22" s="34"/>
      <c r="H22" s="34"/>
      <c r="K22" s="12"/>
    </row>
    <row r="23" spans="1:13" x14ac:dyDescent="0.3">
      <c r="A23">
        <v>48</v>
      </c>
      <c r="B23" s="13">
        <f>control!BF19</f>
        <v>7.293377224264104E-2</v>
      </c>
      <c r="C23" s="13">
        <f>paracetamol!BF19</f>
        <v>3.1491014745671604E-3</v>
      </c>
      <c r="D23" s="13">
        <f>'P + B'!BF19</f>
        <v>3.6578680609476229E-2</v>
      </c>
      <c r="E23" s="13">
        <f>B!BF19</f>
        <v>1.3516207560015203E-2</v>
      </c>
      <c r="F23" s="34"/>
      <c r="G23" s="34"/>
      <c r="H23" s="34"/>
    </row>
    <row r="24" spans="1:13" s="12" customFormat="1" x14ac:dyDescent="0.3">
      <c r="A24" s="81">
        <v>72</v>
      </c>
      <c r="B24" s="82">
        <f>control!BF20</f>
        <v>0.10362424888336891</v>
      </c>
      <c r="C24" s="82">
        <f>paracetamol!BF20</f>
        <v>2.0977078153047303E-3</v>
      </c>
      <c r="D24" s="82">
        <f>'P + B'!BF20</f>
        <v>8.1100320770859574E-2</v>
      </c>
      <c r="E24" s="82">
        <f>B!BF20</f>
        <v>3.5326341430865001E-2</v>
      </c>
      <c r="F24" s="45"/>
      <c r="G24" s="45"/>
      <c r="H24" s="45"/>
      <c r="I24" s="43"/>
      <c r="J24" s="43"/>
      <c r="K24" s="43"/>
      <c r="L24" s="43"/>
      <c r="M24" s="43"/>
    </row>
    <row r="25" spans="1:13" x14ac:dyDescent="0.3">
      <c r="A25">
        <v>96</v>
      </c>
      <c r="B25" s="13">
        <f>control!BF21</f>
        <v>4.1544314608733174E-2</v>
      </c>
      <c r="C25" s="13">
        <f>paracetamol!BF21</f>
        <v>2.225783855269441E-3</v>
      </c>
      <c r="D25" s="13">
        <f>'P + B'!BF21</f>
        <v>9.5884187662174505E-2</v>
      </c>
      <c r="E25" s="13">
        <f>B!BF21</f>
        <v>4.2468652616742077E-2</v>
      </c>
      <c r="F25" s="34"/>
      <c r="G25" s="34"/>
      <c r="H25" s="34"/>
      <c r="L25" s="12"/>
    </row>
    <row r="26" spans="1:13" x14ac:dyDescent="0.3">
      <c r="A26">
        <v>120</v>
      </c>
      <c r="B26" s="13">
        <f>control!BF22</f>
        <v>4.2457833808987974E-2</v>
      </c>
      <c r="C26" s="13">
        <f>paracetamol!BF22</f>
        <v>1.6519155783646169E-2</v>
      </c>
      <c r="D26" s="13">
        <f>'P + B'!BF22</f>
        <v>0.13430096301983138</v>
      </c>
      <c r="E26" s="13">
        <f>B!BF22</f>
        <v>5.3754304266671452E-2</v>
      </c>
      <c r="F26" s="34"/>
      <c r="G26" s="34"/>
      <c r="H26" s="34"/>
    </row>
    <row r="27" spans="1:13" x14ac:dyDescent="0.3">
      <c r="A27">
        <v>144</v>
      </c>
      <c r="B27" s="13">
        <f>control!BF23</f>
        <v>6.9927798822883649E-2</v>
      </c>
      <c r="C27" s="13">
        <f>paracetamol!BF23</f>
        <v>1.5073639566523991E-2</v>
      </c>
      <c r="D27" s="13">
        <f>'P + B'!BF23</f>
        <v>0.1408017941192295</v>
      </c>
      <c r="E27" s="13">
        <f>B!BF23</f>
        <v>6.1226048386618749E-2</v>
      </c>
      <c r="F27" s="13"/>
      <c r="G27" s="13"/>
      <c r="H27" s="13"/>
    </row>
    <row r="28" spans="1:13" s="12" customFormat="1" x14ac:dyDescent="0.3">
      <c r="A28" s="12">
        <v>168</v>
      </c>
      <c r="B28" s="14">
        <f>control!BF24</f>
        <v>4.8400552645170888E-2</v>
      </c>
      <c r="C28" s="14">
        <f>paracetamol!BF24</f>
        <v>2.5881191434435624E-2</v>
      </c>
      <c r="D28" s="14">
        <f>'P + B'!BF24</f>
        <v>0.1352415310488243</v>
      </c>
      <c r="E28" s="14">
        <f>B!BF24</f>
        <v>6.7815338904804651E-2</v>
      </c>
      <c r="F28" s="14"/>
      <c r="G28" s="14"/>
      <c r="H28" s="14"/>
      <c r="I28"/>
      <c r="J28"/>
      <c r="K28"/>
      <c r="L28"/>
      <c r="M28"/>
    </row>
    <row r="29" spans="1:13" x14ac:dyDescent="0.3">
      <c r="A29">
        <v>192</v>
      </c>
      <c r="B29" s="13">
        <f>control!BF25</f>
        <v>4.9758516266400481E-2</v>
      </c>
      <c r="C29" s="13">
        <f>paracetamol!BF25</f>
        <v>1.5073639566523991E-2</v>
      </c>
      <c r="D29" s="13">
        <f>'P + B'!BF25</f>
        <v>0.13593090019880993</v>
      </c>
      <c r="E29" s="13">
        <f>B!BF25</f>
        <v>6.9756294539046679E-2</v>
      </c>
      <c r="F29" s="51" t="s">
        <v>74</v>
      </c>
      <c r="G29" s="13"/>
      <c r="H29" s="3"/>
      <c r="I29" s="3"/>
    </row>
    <row r="30" spans="1:13" x14ac:dyDescent="0.3">
      <c r="A30" s="79">
        <v>216</v>
      </c>
      <c r="B30" s="80">
        <f>control!BF26</f>
        <v>6.1137846528827103E-2</v>
      </c>
      <c r="C30" s="80">
        <f>paracetamol!BF26</f>
        <v>1.3962008930485492E-2</v>
      </c>
      <c r="D30" s="80">
        <f>'P + B'!BF26</f>
        <v>0.16282080611707234</v>
      </c>
      <c r="E30" s="80">
        <f>B!BF26</f>
        <v>7.6709718544532554E-2</v>
      </c>
      <c r="F30" s="3"/>
      <c r="G30" s="3"/>
      <c r="H30" s="3"/>
      <c r="I30" s="3"/>
    </row>
    <row r="31" spans="1:13" x14ac:dyDescent="0.3">
      <c r="A31">
        <v>240</v>
      </c>
      <c r="B31" s="13">
        <f>control!BF27</f>
        <v>6.384739165183094E-2</v>
      </c>
      <c r="C31" s="13">
        <f>paracetamol!BF27</f>
        <v>1.5073639566523991E-2</v>
      </c>
      <c r="D31" s="13">
        <f>'P + B'!BF27</f>
        <v>0.19150542247317312</v>
      </c>
      <c r="E31" s="13">
        <f>B!BF27</f>
        <v>8.3521238105687193E-2</v>
      </c>
      <c r="F31" s="51" t="s">
        <v>1</v>
      </c>
      <c r="G31" s="51" t="s">
        <v>75</v>
      </c>
      <c r="H31" s="51"/>
      <c r="I31" s="3"/>
    </row>
    <row r="32" spans="1:13" x14ac:dyDescent="0.3">
      <c r="F32" s="32" t="s">
        <v>2</v>
      </c>
      <c r="G32" s="32" t="s">
        <v>76</v>
      </c>
      <c r="H32" s="32"/>
    </row>
    <row r="33" spans="6:8" x14ac:dyDescent="0.3">
      <c r="F33" s="32" t="s">
        <v>3</v>
      </c>
      <c r="G33" s="32" t="s">
        <v>77</v>
      </c>
      <c r="H33" s="32"/>
    </row>
    <row r="34" spans="6:8" x14ac:dyDescent="0.3">
      <c r="F34" s="52" t="s">
        <v>4</v>
      </c>
      <c r="G34" s="52" t="s">
        <v>79</v>
      </c>
      <c r="H34" s="52"/>
    </row>
    <row r="35" spans="6:8" x14ac:dyDescent="0.3">
      <c r="F35" s="52" t="s">
        <v>5</v>
      </c>
      <c r="G35" s="52" t="s">
        <v>78</v>
      </c>
      <c r="H35" s="52"/>
    </row>
    <row r="36" spans="6:8" x14ac:dyDescent="0.3">
      <c r="F36" s="52" t="s">
        <v>6</v>
      </c>
      <c r="G36" s="52" t="s">
        <v>80</v>
      </c>
      <c r="H36" s="52"/>
    </row>
    <row r="37" spans="6:8" x14ac:dyDescent="0.3">
      <c r="F37" s="52" t="s">
        <v>7</v>
      </c>
      <c r="G37" s="52" t="s">
        <v>81</v>
      </c>
      <c r="H37" s="52"/>
    </row>
    <row r="38" spans="6:8" x14ac:dyDescent="0.3">
      <c r="F38" s="52" t="s">
        <v>8</v>
      </c>
      <c r="G38" s="52" t="s">
        <v>82</v>
      </c>
      <c r="H38" s="52"/>
    </row>
    <row r="39" spans="6:8" x14ac:dyDescent="0.3">
      <c r="F39" s="52" t="s">
        <v>18</v>
      </c>
      <c r="G39" s="52" t="s">
        <v>83</v>
      </c>
      <c r="H39" s="52"/>
    </row>
    <row r="40" spans="6:8" x14ac:dyDescent="0.3">
      <c r="F40" s="52" t="s">
        <v>19</v>
      </c>
      <c r="G40" s="52" t="s">
        <v>84</v>
      </c>
      <c r="H40" s="52"/>
    </row>
    <row r="41" spans="6:8" x14ac:dyDescent="0.3">
      <c r="F41" s="52" t="s">
        <v>85</v>
      </c>
      <c r="G41" s="52" t="s">
        <v>86</v>
      </c>
      <c r="H41" s="52"/>
    </row>
  </sheetData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E5F8E-F96F-4BE0-8D7A-988BE8297978}">
  <dimension ref="A1:AN71"/>
  <sheetViews>
    <sheetView topLeftCell="A13" zoomScale="83" zoomScaleNormal="83" workbookViewId="0">
      <selection activeCell="AD74" sqref="AD74"/>
    </sheetView>
  </sheetViews>
  <sheetFormatPr defaultRowHeight="14.4" x14ac:dyDescent="0.3"/>
  <cols>
    <col min="1" max="1" width="17.77734375" bestFit="1" customWidth="1"/>
    <col min="2" max="2" width="30.44140625" bestFit="1" customWidth="1"/>
    <col min="3" max="3" width="8.77734375" customWidth="1"/>
    <col min="4" max="4" width="13.21875" customWidth="1"/>
    <col min="5" max="5" width="9.21875" customWidth="1"/>
    <col min="12" max="12" width="9.44140625" bestFit="1" customWidth="1"/>
  </cols>
  <sheetData>
    <row r="1" spans="1:40" x14ac:dyDescent="0.3">
      <c r="A1" s="21" t="s">
        <v>33</v>
      </c>
      <c r="B1" s="22" t="s">
        <v>21</v>
      </c>
      <c r="C1" s="21" t="str">
        <f>Summary!B5</f>
        <v>C</v>
      </c>
      <c r="D1" s="22"/>
      <c r="E1" s="22"/>
      <c r="F1" s="22" t="str">
        <f>Summary!C5</f>
        <v>P</v>
      </c>
      <c r="G1" s="22"/>
      <c r="H1" s="22"/>
      <c r="I1" s="22" t="str">
        <f>Summary!D5</f>
        <v>P + B</v>
      </c>
      <c r="J1" s="22"/>
      <c r="K1" s="22"/>
      <c r="L1" s="22" t="str">
        <f>Summary!E5</f>
        <v>B</v>
      </c>
      <c r="M1" s="22"/>
      <c r="N1" s="22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5"/>
    </row>
    <row r="2" spans="1:40" x14ac:dyDescent="0.3">
      <c r="A2" s="23"/>
      <c r="B2" s="24"/>
      <c r="C2" s="23">
        <v>1</v>
      </c>
      <c r="D2" s="24">
        <v>2</v>
      </c>
      <c r="E2" s="24">
        <v>3</v>
      </c>
      <c r="F2" s="24">
        <v>1</v>
      </c>
      <c r="G2" s="24">
        <v>2</v>
      </c>
      <c r="H2" s="24">
        <v>3</v>
      </c>
      <c r="I2" s="24">
        <v>1</v>
      </c>
      <c r="J2" s="24">
        <v>2</v>
      </c>
      <c r="K2" s="24">
        <v>3</v>
      </c>
      <c r="L2" s="24">
        <v>1</v>
      </c>
      <c r="M2" s="24">
        <v>2</v>
      </c>
      <c r="N2" s="24">
        <v>3</v>
      </c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20"/>
      <c r="AN2" s="12" t="s">
        <v>70</v>
      </c>
    </row>
    <row r="3" spans="1:40" x14ac:dyDescent="0.3">
      <c r="A3" s="16" t="s">
        <v>34</v>
      </c>
      <c r="B3" s="17" t="s">
        <v>22</v>
      </c>
      <c r="C3" s="16" t="str">
        <f>control!$AG$82</f>
        <v>0</v>
      </c>
      <c r="D3" t="str">
        <f>control!$AK$82</f>
        <v>0</v>
      </c>
      <c r="E3" s="17" t="str">
        <f>control!$AO$82</f>
        <v>0</v>
      </c>
      <c r="F3" s="16" t="str">
        <f>paracetamol!$AG$82</f>
        <v>0</v>
      </c>
      <c r="G3" t="str">
        <f>paracetamol!$AK$82</f>
        <v>0</v>
      </c>
      <c r="H3" s="17" t="str">
        <f>paracetamol!$AO$82</f>
        <v>0</v>
      </c>
      <c r="I3" s="16">
        <f>'P + B'!$AG$82</f>
        <v>8.1199999999999994E-2</v>
      </c>
      <c r="J3" t="str">
        <f>'P + B'!$AK$82</f>
        <v>0</v>
      </c>
      <c r="K3" s="17" t="str">
        <f>'P + B'!$AO$82</f>
        <v>0</v>
      </c>
      <c r="L3" s="16" t="str">
        <f>B!$AG$82</f>
        <v>0</v>
      </c>
      <c r="M3" t="str">
        <f>B!$AK$82</f>
        <v>0</v>
      </c>
      <c r="N3" s="17" t="str">
        <f>B!$AO$82</f>
        <v>0</v>
      </c>
      <c r="O3" s="16"/>
      <c r="Q3" s="17"/>
      <c r="R3" s="16"/>
      <c r="T3" s="17"/>
      <c r="W3" s="17"/>
      <c r="X3" s="56"/>
      <c r="Y3" s="54"/>
      <c r="Z3" s="55"/>
      <c r="AA3" s="56"/>
      <c r="AB3" s="54"/>
      <c r="AC3" s="55"/>
      <c r="AD3" s="56"/>
      <c r="AE3" s="54"/>
      <c r="AF3" s="55"/>
      <c r="AG3" s="56"/>
      <c r="AH3" s="54"/>
      <c r="AI3" s="55"/>
      <c r="AJ3" s="54"/>
      <c r="AK3" s="54"/>
      <c r="AL3" s="55"/>
    </row>
    <row r="4" spans="1:40" x14ac:dyDescent="0.3">
      <c r="A4" s="16" t="s">
        <v>35</v>
      </c>
      <c r="B4" s="17" t="s">
        <v>23</v>
      </c>
      <c r="C4" s="16" t="str">
        <f>control!$AG$83</f>
        <v>0</v>
      </c>
      <c r="D4">
        <f>control!$AK$83</f>
        <v>0.6381</v>
      </c>
      <c r="E4" s="17" t="str">
        <f>control!$AO$83</f>
        <v>0</v>
      </c>
      <c r="F4" s="16">
        <f>paracetamol!$AG$83</f>
        <v>3.1000000000000472E-3</v>
      </c>
      <c r="G4" t="str">
        <f>paracetamol!$AK$83</f>
        <v>0</v>
      </c>
      <c r="H4" s="17" t="str">
        <f>paracetamol!$AO$83</f>
        <v>0</v>
      </c>
      <c r="I4" s="16">
        <f>'P + B'!$AG$83</f>
        <v>0.11210000000000003</v>
      </c>
      <c r="J4" t="str">
        <f>'P + B'!$AK$83</f>
        <v>0</v>
      </c>
      <c r="K4" s="17" t="str">
        <f>'P + B'!$AO$83</f>
        <v>0</v>
      </c>
      <c r="L4" s="16">
        <f>B!$AG$83</f>
        <v>0.11070000000000002</v>
      </c>
      <c r="M4" t="str">
        <f>B!$AK$83</f>
        <v>0</v>
      </c>
      <c r="N4" s="17" t="str">
        <f>B!$AO$83</f>
        <v>0</v>
      </c>
      <c r="O4" s="16"/>
      <c r="Q4" s="17"/>
      <c r="R4" s="16"/>
      <c r="T4" s="17"/>
      <c r="W4" s="17"/>
      <c r="X4" s="16"/>
      <c r="Z4" s="17"/>
      <c r="AA4" s="16"/>
      <c r="AC4" s="17"/>
      <c r="AD4" s="16"/>
      <c r="AF4" s="17"/>
      <c r="AG4" s="16"/>
      <c r="AI4" s="17"/>
      <c r="AL4" s="17"/>
    </row>
    <row r="5" spans="1:40" x14ac:dyDescent="0.3">
      <c r="A5" s="16" t="s">
        <v>35</v>
      </c>
      <c r="B5" s="17" t="s">
        <v>24</v>
      </c>
      <c r="C5" s="16" t="str">
        <f>control!$AG$84</f>
        <v>0</v>
      </c>
      <c r="D5" t="str">
        <f>control!$AK$84</f>
        <v>0</v>
      </c>
      <c r="E5" s="17">
        <f>control!$AO$84</f>
        <v>1.4179999999999999</v>
      </c>
      <c r="F5" s="16">
        <f>paracetamol!$AG$84</f>
        <v>4.379999999999995E-2</v>
      </c>
      <c r="G5" t="str">
        <f>paracetamol!$AK$84</f>
        <v>0</v>
      </c>
      <c r="H5" s="17" t="str">
        <f>paracetamol!$AO$84</f>
        <v>0</v>
      </c>
      <c r="I5" s="16">
        <f>'P + B'!$AG$84</f>
        <v>0.10589999999999999</v>
      </c>
      <c r="J5" t="str">
        <f>'P + B'!$AK$84</f>
        <v>0</v>
      </c>
      <c r="K5" s="17">
        <f>'P + B'!$AO$84</f>
        <v>5.5000000000000049E-3</v>
      </c>
      <c r="L5" s="16">
        <f>B!$AG$84</f>
        <v>1.3271000000000002</v>
      </c>
      <c r="M5">
        <f>B!$AK$84</f>
        <v>0.99360000000000004</v>
      </c>
      <c r="N5" s="17" t="str">
        <f>B!$AO$84</f>
        <v>0</v>
      </c>
      <c r="O5" s="16"/>
      <c r="Q5" s="17"/>
      <c r="R5" s="16"/>
      <c r="T5" s="17"/>
      <c r="W5" s="17"/>
      <c r="X5" s="16"/>
      <c r="Z5" s="17"/>
      <c r="AA5" s="16"/>
      <c r="AC5" s="17"/>
      <c r="AD5" s="16"/>
      <c r="AF5" s="17"/>
      <c r="AG5" s="16"/>
      <c r="AI5" s="17"/>
      <c r="AL5" s="17"/>
    </row>
    <row r="6" spans="1:40" x14ac:dyDescent="0.3">
      <c r="A6" s="16" t="s">
        <v>35</v>
      </c>
      <c r="B6" s="17" t="s">
        <v>25</v>
      </c>
      <c r="C6" s="16">
        <f>control!$AG$85</f>
        <v>0.13800000000000001</v>
      </c>
      <c r="D6">
        <f>control!$AK$85</f>
        <v>0.62239999999999995</v>
      </c>
      <c r="E6" s="17" t="str">
        <f>control!$AO$85</f>
        <v>0</v>
      </c>
      <c r="F6" s="16">
        <f>paracetamol!$AG$85</f>
        <v>2.090000000000003E-2</v>
      </c>
      <c r="G6" t="str">
        <f>paracetamol!$AK$85</f>
        <v>0</v>
      </c>
      <c r="H6" s="17" t="str">
        <f>paracetamol!$AO$85</f>
        <v>0</v>
      </c>
      <c r="I6" s="16">
        <f>'P + B'!$AG$85</f>
        <v>1.0828000000000002</v>
      </c>
      <c r="J6" t="str">
        <f>'P + B'!$AK$85</f>
        <v>0</v>
      </c>
      <c r="K6" s="17" t="str">
        <f>'P + B'!$AO$85</f>
        <v>0</v>
      </c>
      <c r="L6" s="16" t="str">
        <f>B!$AG$85</f>
        <v>0</v>
      </c>
      <c r="M6" t="str">
        <f>B!$AK$85</f>
        <v>0</v>
      </c>
      <c r="N6" s="17" t="str">
        <f>B!$AO$85</f>
        <v>0</v>
      </c>
      <c r="O6" s="16"/>
      <c r="Q6" s="17"/>
      <c r="R6" s="16"/>
      <c r="T6" s="17"/>
      <c r="W6" s="17"/>
      <c r="X6" s="16"/>
      <c r="Z6" s="17"/>
      <c r="AA6" s="16"/>
      <c r="AC6" s="17"/>
      <c r="AD6" s="16"/>
      <c r="AF6" s="17"/>
      <c r="AG6" s="16"/>
      <c r="AI6" s="17"/>
      <c r="AL6" s="17"/>
    </row>
    <row r="7" spans="1:40" x14ac:dyDescent="0.3">
      <c r="A7" s="16" t="s">
        <v>35</v>
      </c>
      <c r="B7" s="17" t="s">
        <v>26</v>
      </c>
      <c r="C7" s="16">
        <f>control!$AG$86</f>
        <v>1.9760999999999997</v>
      </c>
      <c r="D7" t="str">
        <f>control!$AK$86</f>
        <v>0</v>
      </c>
      <c r="E7" s="17" t="str">
        <f>control!$AO$86</f>
        <v>0</v>
      </c>
      <c r="F7" s="16">
        <f>paracetamol!$AG$86</f>
        <v>9.7300000000000053E-2</v>
      </c>
      <c r="G7" t="str">
        <f>paracetamol!$AK$86</f>
        <v>0</v>
      </c>
      <c r="H7" s="17" t="str">
        <f>paracetamol!$AO$86</f>
        <v>0</v>
      </c>
      <c r="I7" s="16">
        <f>'P + B'!$AG$86</f>
        <v>1.1699999999999988E-2</v>
      </c>
      <c r="J7" t="str">
        <f>'P + B'!$AK$86</f>
        <v>0</v>
      </c>
      <c r="K7" s="17">
        <f>'P + B'!$AO$86</f>
        <v>1.5489999999999999</v>
      </c>
      <c r="L7" s="16">
        <f>B!$AG$86</f>
        <v>1.2999999999999901E-2</v>
      </c>
      <c r="M7">
        <f>B!$AK$86</f>
        <v>6.3000000000001388E-3</v>
      </c>
      <c r="N7" s="17">
        <f>B!$AO$86</f>
        <v>9.8999999999999644E-3</v>
      </c>
      <c r="O7" s="16"/>
      <c r="Q7" s="17"/>
      <c r="R7" s="16"/>
      <c r="T7" s="17"/>
      <c r="W7" s="17"/>
      <c r="X7" s="16"/>
      <c r="Z7" s="17"/>
      <c r="AA7" s="16"/>
      <c r="AC7" s="17"/>
      <c r="AD7" s="16"/>
      <c r="AF7" s="17"/>
      <c r="AG7" s="16"/>
      <c r="AI7" s="17"/>
      <c r="AL7" s="17"/>
    </row>
    <row r="8" spans="1:40" x14ac:dyDescent="0.3">
      <c r="A8" s="16" t="s">
        <v>36</v>
      </c>
      <c r="B8" s="17" t="s">
        <v>27</v>
      </c>
      <c r="C8" s="16">
        <f>control!$AG$87</f>
        <v>2.0438000000000001</v>
      </c>
      <c r="D8">
        <f>control!$AK$87</f>
        <v>2.0076999999999998</v>
      </c>
      <c r="E8" s="17" t="str">
        <f>control!$AO$87</f>
        <v>0</v>
      </c>
      <c r="F8" s="16" t="str">
        <f>paracetamol!$AG$87</f>
        <v>0</v>
      </c>
      <c r="G8" t="str">
        <f>paracetamol!$AK$87</f>
        <v>0</v>
      </c>
      <c r="H8" s="17" t="str">
        <f>paracetamol!$AO$87</f>
        <v>0</v>
      </c>
      <c r="I8" s="16" t="str">
        <f>'P + B'!$AG$87</f>
        <v>0</v>
      </c>
      <c r="J8" t="str">
        <f>'P + B'!$AK$87</f>
        <v>0</v>
      </c>
      <c r="K8" s="17">
        <f>'P + B'!$AO$87</f>
        <v>2.3605</v>
      </c>
      <c r="L8" s="16" t="str">
        <f>B!$AG$87</f>
        <v>0</v>
      </c>
      <c r="M8">
        <f>B!$AK$87</f>
        <v>7.6000000000001067E-3</v>
      </c>
      <c r="N8" s="17" t="str">
        <f>B!$AO$87</f>
        <v>0</v>
      </c>
      <c r="O8" s="16"/>
      <c r="Q8" s="17"/>
      <c r="R8" s="16"/>
      <c r="T8" s="17"/>
      <c r="W8" s="17"/>
      <c r="X8" s="16"/>
      <c r="Z8" s="17"/>
      <c r="AA8" s="16"/>
      <c r="AC8" s="17"/>
      <c r="AD8" s="16"/>
      <c r="AF8" s="17"/>
      <c r="AG8" s="16"/>
      <c r="AI8" s="17"/>
      <c r="AL8" s="17"/>
    </row>
    <row r="9" spans="1:40" x14ac:dyDescent="0.3">
      <c r="A9" s="16" t="s">
        <v>36</v>
      </c>
      <c r="B9" s="17" t="s">
        <v>28</v>
      </c>
      <c r="C9" s="16">
        <f>control!$AG$88</f>
        <v>2.0312000000000001</v>
      </c>
      <c r="D9">
        <f>control!$AK$88</f>
        <v>1.8734999999999999</v>
      </c>
      <c r="E9" s="17" t="str">
        <f>control!$AO$88</f>
        <v>0</v>
      </c>
      <c r="F9" s="16" t="str">
        <f>paracetamol!$AG$88</f>
        <v>0</v>
      </c>
      <c r="G9" t="str">
        <f>paracetamol!$AK$88</f>
        <v>0</v>
      </c>
      <c r="H9" s="17">
        <f>paracetamol!$AO$88</f>
        <v>1.4900000000000024E-2</v>
      </c>
      <c r="I9" s="16">
        <f>'P + B'!$AG$88</f>
        <v>1.8768000000000002</v>
      </c>
      <c r="J9" t="str">
        <f>'P + B'!$AK$88</f>
        <v>0</v>
      </c>
      <c r="K9" s="17">
        <f>'P + B'!$AO$88</f>
        <v>1.5286</v>
      </c>
      <c r="L9" s="16">
        <f>B!$AG$88</f>
        <v>1.145</v>
      </c>
      <c r="M9" t="str">
        <f>B!$AK$88</f>
        <v>0</v>
      </c>
      <c r="N9" s="17">
        <f>B!$AO$88</f>
        <v>5.5499999999999938E-2</v>
      </c>
      <c r="O9" s="16"/>
      <c r="Q9" s="17"/>
      <c r="R9" s="16"/>
      <c r="T9" s="17"/>
      <c r="W9" s="17"/>
      <c r="X9" s="16"/>
      <c r="Z9" s="17"/>
      <c r="AA9" s="16"/>
      <c r="AC9" s="17"/>
      <c r="AD9" s="16"/>
      <c r="AF9" s="17"/>
      <c r="AG9" s="16"/>
      <c r="AI9" s="17"/>
      <c r="AL9" s="17"/>
    </row>
    <row r="10" spans="1:40" s="68" customFormat="1" x14ac:dyDescent="0.3">
      <c r="A10" s="66" t="s">
        <v>36</v>
      </c>
      <c r="B10" s="67" t="s">
        <v>29</v>
      </c>
      <c r="C10" s="66" t="str">
        <f>control!$AH$81</f>
        <v>0</v>
      </c>
      <c r="D10" s="68" t="str">
        <f>control!$AL$81</f>
        <v>0</v>
      </c>
      <c r="E10" s="67">
        <f>control!$AP$81</f>
        <v>1.4700999999999997</v>
      </c>
      <c r="F10" s="66">
        <f>paracetamol!$AH$81</f>
        <v>7.839999999999997E-2</v>
      </c>
      <c r="G10" s="68" t="str">
        <f>paracetamol!$AL$81</f>
        <v>0</v>
      </c>
      <c r="H10" s="67" t="str">
        <f>paracetamol!$AP$81</f>
        <v>0</v>
      </c>
      <c r="I10" s="66">
        <f>'P + B'!$AH$81</f>
        <v>1.3299999999999979E-2</v>
      </c>
      <c r="J10" s="68">
        <f>'P + B'!$AL$81</f>
        <v>1.9113</v>
      </c>
      <c r="K10" s="67" t="str">
        <f>'P + B'!$AP$81</f>
        <v>0</v>
      </c>
      <c r="L10" s="66">
        <f>B!$AH$81</f>
        <v>4.8000000000000265E-3</v>
      </c>
      <c r="M10" s="68" t="str">
        <f>B!$AL$81</f>
        <v>0</v>
      </c>
      <c r="N10" s="67">
        <f>B!$AP$81</f>
        <v>3.0200000000000005E-2</v>
      </c>
      <c r="O10" s="66"/>
      <c r="Q10" s="67"/>
      <c r="R10" s="66"/>
      <c r="T10" s="67"/>
      <c r="W10" s="67"/>
      <c r="X10" s="66"/>
      <c r="Z10" s="67"/>
      <c r="AA10" s="66"/>
      <c r="AC10" s="67"/>
      <c r="AD10" s="66"/>
      <c r="AF10" s="67"/>
      <c r="AG10" s="66"/>
      <c r="AI10" s="67"/>
      <c r="AL10" s="67"/>
    </row>
    <row r="11" spans="1:40" x14ac:dyDescent="0.3">
      <c r="A11" s="16" t="s">
        <v>36</v>
      </c>
      <c r="B11" s="17" t="s">
        <v>30</v>
      </c>
      <c r="C11" s="16" t="str">
        <f>control!$AH$82</f>
        <v>0</v>
      </c>
      <c r="D11" t="str">
        <f>control!$AL$82</f>
        <v>0</v>
      </c>
      <c r="E11" s="17">
        <f>control!$AP$82</f>
        <v>1.1870000000000005</v>
      </c>
      <c r="F11" s="16">
        <f>paracetamol!$AH$82</f>
        <v>0.14030000000000001</v>
      </c>
      <c r="G11" t="str">
        <f>paracetamol!$AL$82</f>
        <v>0</v>
      </c>
      <c r="H11" s="17" t="str">
        <f>paracetamol!$AP$82</f>
        <v>0</v>
      </c>
      <c r="I11" s="16" t="str">
        <f>'P + B'!$AH$82</f>
        <v>0</v>
      </c>
      <c r="J11" t="str">
        <f>'P + B'!$AL$82</f>
        <v>0</v>
      </c>
      <c r="K11" s="17" t="str">
        <f>'P + B'!$AP$82</f>
        <v>0</v>
      </c>
      <c r="L11" s="16">
        <f>B!$AH$82</f>
        <v>3.7399999999999989E-2</v>
      </c>
      <c r="M11">
        <f>B!$AL$82</f>
        <v>6.8000000000001393E-3</v>
      </c>
      <c r="N11" s="17">
        <f>B!$AP$82</f>
        <v>3.1400000000000039E-2</v>
      </c>
      <c r="O11" s="16"/>
      <c r="Q11" s="17"/>
      <c r="R11" s="16"/>
      <c r="T11" s="17"/>
      <c r="W11" s="17"/>
      <c r="X11" s="16"/>
      <c r="Z11" s="17"/>
      <c r="AA11" s="16"/>
      <c r="AC11" s="17"/>
      <c r="AD11" s="16"/>
      <c r="AF11" s="17"/>
      <c r="AG11" s="16"/>
      <c r="AI11" s="17"/>
      <c r="AL11" s="17"/>
    </row>
    <row r="12" spans="1:40" x14ac:dyDescent="0.3">
      <c r="A12" s="16" t="s">
        <v>36</v>
      </c>
      <c r="B12" s="17" t="s">
        <v>31</v>
      </c>
      <c r="C12" s="16">
        <f>control!$AH$83</f>
        <v>2.899999999999997E-2</v>
      </c>
      <c r="D12" t="str">
        <f>control!$AL$83</f>
        <v>0</v>
      </c>
      <c r="E12" s="17">
        <f>control!$AP$83</f>
        <v>1.5753000000000001</v>
      </c>
      <c r="F12" s="16">
        <f>paracetamol!$AH$83</f>
        <v>0.14819999999999994</v>
      </c>
      <c r="G12" t="str">
        <f>paracetamol!$AL$83</f>
        <v>0</v>
      </c>
      <c r="H12" s="17">
        <f>paracetamol!$AP$83</f>
        <v>1.5199999999999991E-2</v>
      </c>
      <c r="I12" s="16">
        <f>'P + B'!$AH$83</f>
        <v>0.44650000000000006</v>
      </c>
      <c r="J12" t="str">
        <f>'P + B'!$AL$83</f>
        <v>0</v>
      </c>
      <c r="K12" s="17">
        <f>'P + B'!$AP$83</f>
        <v>0.45510000000000006</v>
      </c>
      <c r="L12" s="16">
        <f>B!$AH$83</f>
        <v>3.7499999999999978E-2</v>
      </c>
      <c r="M12">
        <f>B!$AL$83</f>
        <v>7.9500000000000071E-2</v>
      </c>
      <c r="N12" s="17">
        <f>B!$AP$83</f>
        <v>1.3999999999999568E-3</v>
      </c>
      <c r="O12" s="16"/>
      <c r="Q12" s="17"/>
      <c r="R12" s="16"/>
      <c r="T12" s="17"/>
      <c r="W12" s="17"/>
      <c r="X12" s="16"/>
      <c r="Z12" s="17"/>
      <c r="AA12" s="16"/>
      <c r="AC12" s="17"/>
      <c r="AD12" s="16"/>
      <c r="AF12" s="17"/>
      <c r="AG12" s="16"/>
      <c r="AI12" s="17"/>
      <c r="AL12" s="17"/>
    </row>
    <row r="13" spans="1:40" x14ac:dyDescent="0.3">
      <c r="A13" s="16" t="s">
        <v>36</v>
      </c>
      <c r="B13" s="17" t="s">
        <v>32</v>
      </c>
      <c r="C13" s="16" t="str">
        <f>control!$AH$84</f>
        <v>0</v>
      </c>
      <c r="D13">
        <f>control!$AL$84</f>
        <v>1.9142999999999999</v>
      </c>
      <c r="E13" s="17">
        <f>control!$AP$84</f>
        <v>0.66860000000000008</v>
      </c>
      <c r="F13" s="16" t="str">
        <f>paracetamol!$AH$84</f>
        <v>0</v>
      </c>
      <c r="G13" t="str">
        <f>paracetamol!$AL$84</f>
        <v>0</v>
      </c>
      <c r="H13" s="17" t="str">
        <f>paracetamol!$AP$84</f>
        <v>0</v>
      </c>
      <c r="I13" s="16" t="str">
        <f>'P + B'!$AH$84</f>
        <v>0</v>
      </c>
      <c r="J13" t="str">
        <f>'P + B'!$AL$84</f>
        <v>0</v>
      </c>
      <c r="K13" s="17" t="str">
        <f>'P + B'!$AP$84</f>
        <v>0</v>
      </c>
      <c r="L13" s="16">
        <f>B!$AH$84</f>
        <v>1.7193000000000001</v>
      </c>
      <c r="M13" t="str">
        <f>B!$AL$84</f>
        <v>0</v>
      </c>
      <c r="N13" s="17">
        <f>B!$AP$84</f>
        <v>2.2600000000000009E-2</v>
      </c>
      <c r="O13" s="16"/>
      <c r="Q13" s="17"/>
      <c r="R13" s="16"/>
      <c r="T13" s="17"/>
      <c r="W13" s="17"/>
      <c r="X13" s="16"/>
      <c r="Z13" s="17"/>
      <c r="AA13" s="16"/>
      <c r="AC13" s="17"/>
      <c r="AD13" s="16"/>
      <c r="AF13" s="17"/>
      <c r="AG13" s="16"/>
      <c r="AI13" s="17"/>
      <c r="AL13" s="17"/>
    </row>
    <row r="14" spans="1:40" x14ac:dyDescent="0.3">
      <c r="A14" s="16" t="s">
        <v>36</v>
      </c>
      <c r="B14" s="17" t="s">
        <v>37</v>
      </c>
      <c r="C14" s="16">
        <f>control!$AH$85</f>
        <v>2.0142000000000002</v>
      </c>
      <c r="D14" t="str">
        <f>control!$AL$85</f>
        <v>0</v>
      </c>
      <c r="E14" s="17">
        <f>control!$AP$85</f>
        <v>0.67410000000000014</v>
      </c>
      <c r="F14" s="16">
        <f>paracetamol!$AH$85</f>
        <v>7.51E-2</v>
      </c>
      <c r="G14" t="str">
        <f>paracetamol!$AL$85</f>
        <v>0</v>
      </c>
      <c r="H14" s="17">
        <f>paracetamol!$AP$85</f>
        <v>1.7800000000000038E-2</v>
      </c>
      <c r="I14" s="16" t="str">
        <f>'P + B'!$AH$85</f>
        <v>0</v>
      </c>
      <c r="J14">
        <f>'P + B'!$AL$85</f>
        <v>8.8899999999999979E-2</v>
      </c>
      <c r="K14" s="17" t="str">
        <f>'P + B'!$AP$85</f>
        <v>0</v>
      </c>
      <c r="L14" s="16" t="str">
        <f>B!$AH$85</f>
        <v>0</v>
      </c>
      <c r="M14">
        <f>B!$AL$85</f>
        <v>0.45860000000000012</v>
      </c>
      <c r="N14" s="17">
        <f>B!$AP$85</f>
        <v>2.2100000000000009E-2</v>
      </c>
      <c r="O14" s="16"/>
      <c r="Q14" s="17"/>
      <c r="R14" s="16"/>
      <c r="T14" s="17"/>
      <c r="W14" s="17"/>
      <c r="X14" s="16"/>
      <c r="Z14" s="17"/>
      <c r="AA14" s="16"/>
      <c r="AC14" s="17"/>
      <c r="AD14" s="16"/>
      <c r="AF14" s="17"/>
      <c r="AG14" s="16"/>
      <c r="AI14" s="17"/>
      <c r="AL14" s="17"/>
    </row>
    <row r="15" spans="1:40" x14ac:dyDescent="0.3">
      <c r="A15" s="16" t="s">
        <v>34</v>
      </c>
      <c r="B15" s="17" t="s">
        <v>59</v>
      </c>
      <c r="C15" s="16">
        <f>control!$AH$86</f>
        <v>0.45279999999999998</v>
      </c>
      <c r="D15" t="str">
        <f>control!$AL$86</f>
        <v>0</v>
      </c>
      <c r="E15" s="17">
        <f>control!$AP$86</f>
        <v>1.5645999999999998</v>
      </c>
      <c r="F15" s="16" t="str">
        <f>paracetamol!$AH$86</f>
        <v>0</v>
      </c>
      <c r="G15" t="str">
        <f>paracetamol!$AL$86</f>
        <v>0</v>
      </c>
      <c r="H15" s="17" t="str">
        <f>paracetamol!$AP$86</f>
        <v>0</v>
      </c>
      <c r="I15" s="16">
        <f>'P + B'!$AH$86</f>
        <v>3.1999999999999806E-3</v>
      </c>
      <c r="J15" t="str">
        <f>'P + B'!$AL$86</f>
        <v>0</v>
      </c>
      <c r="K15" s="17" t="str">
        <f>'P + B'!$AP$86</f>
        <v>0</v>
      </c>
      <c r="L15" s="16">
        <f>B!$AH$86</f>
        <v>1.3799999999999923E-2</v>
      </c>
      <c r="M15" t="str">
        <f>B!$AL$86</f>
        <v>0</v>
      </c>
      <c r="N15" s="17">
        <f>B!$AP$86</f>
        <v>1.1699999999999988E-2</v>
      </c>
      <c r="O15" s="16"/>
      <c r="Q15" s="17"/>
      <c r="R15" s="16"/>
      <c r="T15" s="17"/>
      <c r="W15" s="17"/>
      <c r="X15" s="16"/>
      <c r="Z15" s="17"/>
      <c r="AA15" s="16"/>
      <c r="AC15" s="17"/>
      <c r="AD15" s="16"/>
      <c r="AF15" s="17"/>
      <c r="AG15" s="16"/>
      <c r="AI15" s="17"/>
      <c r="AL15" s="17"/>
    </row>
    <row r="16" spans="1:40" x14ac:dyDescent="0.3">
      <c r="A16" s="16" t="s">
        <v>40</v>
      </c>
      <c r="B16" s="17" t="s">
        <v>38</v>
      </c>
      <c r="C16" s="16">
        <f>control!$AH$87</f>
        <v>1.5199999999999991E-2</v>
      </c>
      <c r="D16">
        <f>control!$AL$87</f>
        <v>0.94769999999999988</v>
      </c>
      <c r="E16" s="17">
        <f>control!$AP$87</f>
        <v>0.23180000000000023</v>
      </c>
      <c r="F16" s="16">
        <f>paracetamol!$AH$87</f>
        <v>5.1500000000000046E-2</v>
      </c>
      <c r="G16" t="str">
        <f>paracetamol!$AL$87</f>
        <v>0</v>
      </c>
      <c r="H16" s="17" t="str">
        <f>paracetamol!$AP$87</f>
        <v>0</v>
      </c>
      <c r="I16" s="16">
        <f>'P + B'!$AH$87</f>
        <v>0.55649999999999999</v>
      </c>
      <c r="J16">
        <f>'P + B'!$AL$87</f>
        <v>0.19940000000000002</v>
      </c>
      <c r="K16" s="17" t="str">
        <f>'P + B'!$AP$87</f>
        <v>0</v>
      </c>
      <c r="L16" s="16">
        <f>B!$AH$87</f>
        <v>4.5699999999999963E-2</v>
      </c>
      <c r="M16" t="str">
        <f>B!$AL$87</f>
        <v>0</v>
      </c>
      <c r="N16" s="17">
        <f>B!$AP$87</f>
        <v>2.3899999999999977E-2</v>
      </c>
      <c r="O16" s="16"/>
      <c r="Q16" s="17"/>
      <c r="R16" s="16"/>
      <c r="T16" s="17"/>
      <c r="W16" s="17"/>
      <c r="X16" s="16"/>
      <c r="Z16" s="17"/>
      <c r="AA16" s="16"/>
      <c r="AC16" s="17"/>
      <c r="AD16" s="16"/>
      <c r="AF16" s="17"/>
      <c r="AG16" s="16"/>
      <c r="AI16" s="17"/>
      <c r="AL16" s="17"/>
    </row>
    <row r="17" spans="1:38" s="68" customFormat="1" x14ac:dyDescent="0.3">
      <c r="A17" s="66" t="s">
        <v>40</v>
      </c>
      <c r="B17" s="67" t="s">
        <v>39</v>
      </c>
      <c r="C17" s="66" t="str">
        <f>control!$AH$88</f>
        <v>0</v>
      </c>
      <c r="D17" s="68">
        <f>control!$AL$88</f>
        <v>1.3443000000000001</v>
      </c>
      <c r="E17" s="67" t="str">
        <f>control!$AP$88</f>
        <v>0</v>
      </c>
      <c r="F17" s="66" t="str">
        <f>paracetamol!$AH$88</f>
        <v>0</v>
      </c>
      <c r="G17" s="68" t="str">
        <f>paracetamol!$AL$88</f>
        <v>0</v>
      </c>
      <c r="H17" s="67">
        <f>paracetamol!$AP$88</f>
        <v>4.1100000000000025E-2</v>
      </c>
      <c r="I17" s="66" t="str">
        <f>'P + B'!$AH$88</f>
        <v>0</v>
      </c>
      <c r="J17" s="68" t="str">
        <f>'P + B'!$AL$88</f>
        <v>0</v>
      </c>
      <c r="K17" s="67" t="str">
        <f>'P + B'!$AP$88</f>
        <v>0</v>
      </c>
      <c r="L17" s="66">
        <f>B!$AH$88</f>
        <v>0.50529999999999997</v>
      </c>
      <c r="M17" s="68">
        <f>B!$AL$88</f>
        <v>1.2184000000000001</v>
      </c>
      <c r="N17" s="67">
        <f>B!$AP$88</f>
        <v>0.10519999999999996</v>
      </c>
      <c r="O17" s="66"/>
      <c r="Q17" s="67"/>
      <c r="R17" s="66"/>
      <c r="T17" s="67"/>
      <c r="W17" s="67"/>
      <c r="X17" s="66"/>
      <c r="Z17" s="67"/>
      <c r="AA17" s="66"/>
      <c r="AC17" s="67"/>
      <c r="AD17" s="66"/>
      <c r="AF17" s="67"/>
      <c r="AG17" s="66"/>
      <c r="AI17" s="67"/>
      <c r="AL17" s="67"/>
    </row>
    <row r="18" spans="1:38" x14ac:dyDescent="0.3">
      <c r="A18" s="16" t="s">
        <v>34</v>
      </c>
      <c r="B18" s="17" t="s">
        <v>41</v>
      </c>
      <c r="C18" s="16">
        <f>control!$AI$81</f>
        <v>0.43499999999999994</v>
      </c>
      <c r="D18" t="str">
        <f>control!$AM$81</f>
        <v>0</v>
      </c>
      <c r="E18" s="17" t="str">
        <f>control!$AQ$81</f>
        <v>0</v>
      </c>
      <c r="F18" s="16">
        <f>paracetamol!$AI$81</f>
        <v>7.0599999999999996E-2</v>
      </c>
      <c r="G18" t="str">
        <f>paracetamol!$AM$81</f>
        <v>0</v>
      </c>
      <c r="H18" s="17" t="str">
        <f>paracetamol!$AQ$81</f>
        <v>0</v>
      </c>
      <c r="I18" s="16">
        <f>'P + B'!$AI$81</f>
        <v>1.529999999999998E-2</v>
      </c>
      <c r="J18" t="str">
        <f>'P + B'!$AM$81</f>
        <v>0</v>
      </c>
      <c r="K18" s="17" t="str">
        <f>'P + B'!$AQ$81</f>
        <v>0</v>
      </c>
      <c r="L18" s="16">
        <f>B!$AI$81</f>
        <v>2.8200000000000003E-2</v>
      </c>
      <c r="M18" t="str">
        <f>B!$AM$81</f>
        <v>0</v>
      </c>
      <c r="N18" s="17">
        <f>B!$AQ$81</f>
        <v>2.3899999999999977E-2</v>
      </c>
      <c r="O18" s="16"/>
      <c r="Q18" s="17"/>
      <c r="R18" s="16"/>
      <c r="T18" s="17"/>
      <c r="W18" s="17"/>
      <c r="X18" s="16"/>
      <c r="Z18" s="17"/>
      <c r="AA18" s="16"/>
      <c r="AC18" s="17"/>
      <c r="AD18" s="16"/>
      <c r="AF18" s="17"/>
      <c r="AG18" s="16"/>
      <c r="AI18" s="17"/>
      <c r="AL18" s="17"/>
    </row>
    <row r="19" spans="1:38" x14ac:dyDescent="0.3">
      <c r="A19" s="16" t="s">
        <v>34</v>
      </c>
      <c r="B19" s="17" t="s">
        <v>42</v>
      </c>
      <c r="C19" s="16" t="str">
        <f>control!$AI$82</f>
        <v>0</v>
      </c>
      <c r="D19" t="str">
        <f>control!$AM$82</f>
        <v>0</v>
      </c>
      <c r="E19" s="17" t="str">
        <f>control!$AQ$82</f>
        <v>0</v>
      </c>
      <c r="F19" s="16">
        <f>paracetamol!$AI$82</f>
        <v>6.1799999999999966E-2</v>
      </c>
      <c r="G19" t="str">
        <f>paracetamol!$AM$82</f>
        <v>0</v>
      </c>
      <c r="H19" s="17">
        <f>paracetamol!$AQ$82</f>
        <v>1.9000000000000017E-2</v>
      </c>
      <c r="I19" s="16" t="str">
        <f>'P + B'!$AI$82</f>
        <v>0</v>
      </c>
      <c r="J19" t="str">
        <f>'P + B'!$AM$82</f>
        <v>0</v>
      </c>
      <c r="K19" s="17" t="str">
        <f>'P + B'!$AQ$82</f>
        <v>0</v>
      </c>
      <c r="L19" s="16">
        <f>B!$AI$82</f>
        <v>4.7900000000000054E-2</v>
      </c>
      <c r="M19" t="str">
        <f>B!$AM$82</f>
        <v>0</v>
      </c>
      <c r="N19" s="17">
        <f>B!$AQ$82</f>
        <v>2.0599999999999952E-2</v>
      </c>
      <c r="O19" s="16"/>
      <c r="Q19" s="17"/>
      <c r="R19" s="16"/>
      <c r="T19" s="17"/>
      <c r="W19" s="17"/>
      <c r="X19" s="16"/>
      <c r="Z19" s="17"/>
      <c r="AA19" s="16"/>
      <c r="AC19" s="17"/>
      <c r="AD19" s="16"/>
      <c r="AF19" s="17"/>
      <c r="AG19" s="16"/>
      <c r="AI19" s="17"/>
      <c r="AL19" s="17"/>
    </row>
    <row r="20" spans="1:38" x14ac:dyDescent="0.3">
      <c r="A20" s="16" t="s">
        <v>34</v>
      </c>
      <c r="B20" s="17" t="s">
        <v>43</v>
      </c>
      <c r="C20" s="16" t="str">
        <f>control!$AI$83</f>
        <v>0</v>
      </c>
      <c r="D20" t="str">
        <f>control!$AM$83</f>
        <v>0</v>
      </c>
      <c r="E20" s="17" t="str">
        <f>control!$AQ$83</f>
        <v>0</v>
      </c>
      <c r="F20" s="16">
        <f>paracetamol!$AI$83</f>
        <v>0.16789999999999999</v>
      </c>
      <c r="G20">
        <f>paracetamol!$AM$83</f>
        <v>1.9799999999999984E-2</v>
      </c>
      <c r="H20" s="17" t="str">
        <f>paracetamol!$AQ$83</f>
        <v>0</v>
      </c>
      <c r="I20" s="16">
        <f>'P + B'!$AI$83</f>
        <v>9.5000000000000084E-3</v>
      </c>
      <c r="J20" t="str">
        <f>'P + B'!$AM$83</f>
        <v>0</v>
      </c>
      <c r="K20" s="17" t="str">
        <f>'P + B'!$AQ$83</f>
        <v>0</v>
      </c>
      <c r="L20" s="16">
        <f>B!$AI$83</f>
        <v>5.0599999999999978E-2</v>
      </c>
      <c r="M20" t="str">
        <f>B!$AM$83</f>
        <v>0</v>
      </c>
      <c r="N20" s="17" t="str">
        <f>B!$AQ$83</f>
        <v>0</v>
      </c>
      <c r="O20" s="16"/>
      <c r="Q20" s="17"/>
      <c r="R20" s="16"/>
      <c r="T20" s="17"/>
      <c r="W20" s="17"/>
      <c r="X20" s="16"/>
      <c r="Z20" s="17"/>
      <c r="AA20" s="16"/>
      <c r="AC20" s="17"/>
      <c r="AD20" s="16"/>
      <c r="AF20" s="17"/>
      <c r="AG20" s="16"/>
      <c r="AI20" s="17"/>
      <c r="AL20" s="17"/>
    </row>
    <row r="21" spans="1:38" x14ac:dyDescent="0.3">
      <c r="A21" s="16" t="s">
        <v>34</v>
      </c>
      <c r="B21" s="17" t="s">
        <v>44</v>
      </c>
      <c r="C21" s="16">
        <f>control!$AI$84</f>
        <v>0.55609999999999993</v>
      </c>
      <c r="D21">
        <f>control!$AM$84</f>
        <v>0.64840000000000009</v>
      </c>
      <c r="E21" s="17" t="str">
        <f>control!$AQ$84</f>
        <v>0</v>
      </c>
      <c r="F21" s="16" t="str">
        <f>paracetamol!$AI$84</f>
        <v>0</v>
      </c>
      <c r="G21" t="str">
        <f>paracetamol!$AM$84</f>
        <v>0</v>
      </c>
      <c r="H21" s="17" t="str">
        <f>paracetamol!$AQ$84</f>
        <v>0</v>
      </c>
      <c r="I21" s="16" t="str">
        <f>'P + B'!$AI$84</f>
        <v>0</v>
      </c>
      <c r="J21" t="str">
        <f>'P + B'!$AM$84</f>
        <v>0</v>
      </c>
      <c r="K21" s="17" t="str">
        <f>'P + B'!$AQ$84</f>
        <v>0</v>
      </c>
      <c r="L21" s="16">
        <f>B!$AI$84</f>
        <v>4.8799999999999955E-2</v>
      </c>
      <c r="M21">
        <f>B!$AM$84</f>
        <v>0.97360000000000002</v>
      </c>
      <c r="N21" s="17" t="str">
        <f>B!$AQ$84</f>
        <v>0</v>
      </c>
      <c r="O21" s="16"/>
      <c r="Q21" s="17"/>
      <c r="R21" s="16"/>
      <c r="T21" s="17"/>
      <c r="W21" s="17"/>
      <c r="X21" s="16"/>
      <c r="Z21" s="17"/>
      <c r="AA21" s="16"/>
      <c r="AC21" s="17"/>
      <c r="AD21" s="16"/>
      <c r="AF21" s="17"/>
      <c r="AG21" s="16"/>
      <c r="AI21" s="17"/>
      <c r="AL21" s="17"/>
    </row>
    <row r="22" spans="1:38" x14ac:dyDescent="0.3">
      <c r="A22" s="16" t="s">
        <v>34</v>
      </c>
      <c r="B22" s="17" t="s">
        <v>45</v>
      </c>
      <c r="C22" s="16">
        <f>control!$AI$85</f>
        <v>2.3411000000000004</v>
      </c>
      <c r="D22" t="str">
        <f>control!$AM$85</f>
        <v>0</v>
      </c>
      <c r="E22" s="17" t="str">
        <f>control!$AQ$85</f>
        <v>0</v>
      </c>
      <c r="F22" s="16">
        <f>paracetamol!$AI$85</f>
        <v>0.15149999999999997</v>
      </c>
      <c r="G22" t="str">
        <f>paracetamol!$AM$85</f>
        <v>0</v>
      </c>
      <c r="H22" s="17" t="str">
        <f>paracetamol!$AQ$85</f>
        <v>0</v>
      </c>
      <c r="I22" s="16" t="str">
        <f>'P + B'!$AI$85</f>
        <v>0</v>
      </c>
      <c r="J22" t="str">
        <f>'P + B'!$AM$85</f>
        <v>0</v>
      </c>
      <c r="K22" s="17">
        <f>'P + B'!$AQ$85</f>
        <v>0.12170000000000003</v>
      </c>
      <c r="L22" s="16">
        <f>B!$AI$85</f>
        <v>4.7299999999999953E-2</v>
      </c>
      <c r="M22">
        <f>B!$AM$85</f>
        <v>0.49270000000000003</v>
      </c>
      <c r="N22" s="17">
        <f>B!$AQ$85</f>
        <v>3.6199999999999954E-2</v>
      </c>
      <c r="O22" s="16"/>
      <c r="Q22" s="17"/>
      <c r="R22" s="16"/>
      <c r="T22" s="17"/>
      <c r="W22" s="17"/>
      <c r="X22" s="16"/>
      <c r="Z22" s="17"/>
      <c r="AA22" s="16"/>
      <c r="AC22" s="17"/>
      <c r="AD22" s="16"/>
      <c r="AF22" s="17"/>
      <c r="AG22" s="16"/>
      <c r="AI22" s="17"/>
      <c r="AL22" s="17"/>
    </row>
    <row r="23" spans="1:38" x14ac:dyDescent="0.3">
      <c r="A23" s="16" t="s">
        <v>34</v>
      </c>
      <c r="B23" s="17" t="s">
        <v>46</v>
      </c>
      <c r="C23" s="16">
        <f>control!$AI$86</f>
        <v>6.9099999999999939E-2</v>
      </c>
      <c r="D23" t="str">
        <f>control!$AM$86</f>
        <v>0</v>
      </c>
      <c r="E23" s="17" t="str">
        <f>control!$AQ$86</f>
        <v>0</v>
      </c>
      <c r="F23" s="16">
        <f>paracetamol!$AI$86</f>
        <v>2.090000000000003E-2</v>
      </c>
      <c r="G23" t="str">
        <f>paracetamol!$AM$86</f>
        <v>0</v>
      </c>
      <c r="H23" s="17" t="str">
        <f>paracetamol!$AQ$86</f>
        <v>0</v>
      </c>
      <c r="I23" s="16">
        <f>'P + B'!$AI$86</f>
        <v>1.2000000000000011E-2</v>
      </c>
      <c r="J23" t="str">
        <f>'P + B'!$AM$86</f>
        <v>0</v>
      </c>
      <c r="K23" s="17" t="str">
        <f>'P + B'!$AQ$86</f>
        <v>0</v>
      </c>
      <c r="L23" s="16">
        <f>B!$AI$86</f>
        <v>3.3100000000000018E-2</v>
      </c>
      <c r="M23" t="str">
        <f>B!$AM$86</f>
        <v>0</v>
      </c>
      <c r="N23" s="17">
        <f>B!$AQ$86</f>
        <v>0.75639999999999996</v>
      </c>
      <c r="O23" s="16"/>
      <c r="Q23" s="17"/>
      <c r="R23" s="16"/>
      <c r="T23" s="17"/>
      <c r="W23" s="17"/>
      <c r="X23" s="16"/>
      <c r="Z23" s="17"/>
      <c r="AA23" s="16"/>
      <c r="AC23" s="17"/>
      <c r="AD23" s="16"/>
      <c r="AF23" s="17"/>
      <c r="AG23" s="16"/>
      <c r="AI23" s="17"/>
      <c r="AL23" s="17"/>
    </row>
    <row r="24" spans="1:38" x14ac:dyDescent="0.3">
      <c r="A24" s="16" t="s">
        <v>34</v>
      </c>
      <c r="B24" s="17" t="s">
        <v>47</v>
      </c>
      <c r="C24" s="16" t="str">
        <f>control!$AI$87</f>
        <v>0</v>
      </c>
      <c r="D24" t="str">
        <f>control!$AM$87</f>
        <v>0</v>
      </c>
      <c r="E24" s="17" t="str">
        <f>control!$AQ$87</f>
        <v>0</v>
      </c>
      <c r="F24" s="16">
        <f>paracetamol!$AI$87</f>
        <v>3.350000000000003E-2</v>
      </c>
      <c r="G24" t="str">
        <f>paracetamol!$AM$87</f>
        <v>0</v>
      </c>
      <c r="H24" s="17" t="str">
        <f>paracetamol!$AQ$87</f>
        <v>0</v>
      </c>
      <c r="I24" s="16" t="str">
        <f>'P + B'!$AI$87</f>
        <v>0</v>
      </c>
      <c r="J24" t="str">
        <f>'P + B'!$AM$87</f>
        <v>0</v>
      </c>
      <c r="K24" s="17" t="str">
        <f>'P + B'!$AQ$87</f>
        <v>0</v>
      </c>
      <c r="L24" s="16">
        <f>B!$AI$87</f>
        <v>5.9999999999999498E-3</v>
      </c>
      <c r="M24" t="str">
        <f>B!$AM$87</f>
        <v>0</v>
      </c>
      <c r="N24" s="17" t="str">
        <f>B!$AQ$87</f>
        <v>0</v>
      </c>
      <c r="O24" s="16"/>
      <c r="Q24" s="17"/>
      <c r="R24" s="16"/>
      <c r="T24" s="17"/>
      <c r="W24" s="17"/>
      <c r="X24" s="16"/>
      <c r="Z24" s="17"/>
      <c r="AA24" s="16"/>
      <c r="AC24" s="17"/>
      <c r="AD24" s="16"/>
      <c r="AF24" s="17"/>
      <c r="AG24" s="16"/>
      <c r="AI24" s="17"/>
      <c r="AL24" s="17"/>
    </row>
    <row r="25" spans="1:38" s="68" customFormat="1" x14ac:dyDescent="0.3">
      <c r="A25" s="66" t="s">
        <v>34</v>
      </c>
      <c r="B25" s="67" t="s">
        <v>48</v>
      </c>
      <c r="C25" s="66" t="str">
        <f>control!$AI$88</f>
        <v>0</v>
      </c>
      <c r="D25" s="68" t="str">
        <f>control!$AM$88</f>
        <v>0</v>
      </c>
      <c r="E25" s="67" t="str">
        <f>control!$AQ$88</f>
        <v>0</v>
      </c>
      <c r="F25" s="66">
        <f>paracetamol!$AI$88</f>
        <v>0.12219999999999998</v>
      </c>
      <c r="G25" s="68" t="str">
        <f>paracetamol!$AM$88</f>
        <v>0</v>
      </c>
      <c r="H25" s="67">
        <f>paracetamol!$AQ$88</f>
        <v>5.7800000000000018E-2</v>
      </c>
      <c r="I25" s="66" t="str">
        <f>'P + B'!$AI$88</f>
        <v>0</v>
      </c>
      <c r="J25" s="68" t="str">
        <f>'P + B'!$AM$88</f>
        <v>0</v>
      </c>
      <c r="K25" s="67">
        <f>'P + B'!$AQ$88</f>
        <v>1.9619999999999997</v>
      </c>
      <c r="L25" s="66">
        <f>B!$AI$88</f>
        <v>2.3699999999999943E-2</v>
      </c>
      <c r="M25" s="68" t="str">
        <f>B!$AM$88</f>
        <v>0</v>
      </c>
      <c r="N25" s="67">
        <f>B!$AQ$88</f>
        <v>4.699999999999982E-3</v>
      </c>
      <c r="O25" s="66"/>
      <c r="Q25" s="67"/>
      <c r="R25" s="66"/>
      <c r="T25" s="67"/>
      <c r="W25" s="67"/>
      <c r="X25" s="66"/>
      <c r="Z25" s="67"/>
      <c r="AA25" s="66"/>
      <c r="AC25" s="67"/>
      <c r="AD25" s="66"/>
      <c r="AF25" s="67"/>
      <c r="AG25" s="66"/>
      <c r="AI25" s="67"/>
      <c r="AL25" s="67"/>
    </row>
    <row r="26" spans="1:38" x14ac:dyDescent="0.3">
      <c r="A26" s="16" t="s">
        <v>55</v>
      </c>
      <c r="B26" s="17" t="s">
        <v>49</v>
      </c>
      <c r="C26" s="16">
        <f>control!$AJ$81</f>
        <v>2.2658</v>
      </c>
      <c r="D26" t="str">
        <f>control!$AN$81</f>
        <v>0</v>
      </c>
      <c r="E26" s="17" t="str">
        <f>control!$AR$81</f>
        <v>0</v>
      </c>
      <c r="F26" s="16">
        <f>paracetamol!$AJ$81</f>
        <v>1.8999999999999573E-3</v>
      </c>
      <c r="G26" t="str">
        <f>paracetamol!$AN$81</f>
        <v>0</v>
      </c>
      <c r="H26" s="17" t="str">
        <f>paracetamol!$AR$81</f>
        <v>0</v>
      </c>
      <c r="I26" s="16">
        <f>'P + B'!$AJ$81</f>
        <v>1.5200000000000047E-2</v>
      </c>
      <c r="J26" t="str">
        <f>'P + B'!$AN$81</f>
        <v>0</v>
      </c>
      <c r="K26" s="17">
        <f>'P + B'!$AR$81</f>
        <v>2.3505000000000003</v>
      </c>
      <c r="L26" s="16">
        <f>B!$AJ$81</f>
        <v>3.999999999999998E-2</v>
      </c>
      <c r="M26" t="str">
        <f>B!$AN$81</f>
        <v>0</v>
      </c>
      <c r="N26" s="17" t="str">
        <f>B!$AR$81</f>
        <v>0</v>
      </c>
      <c r="O26" s="16"/>
      <c r="Q26" s="17"/>
      <c r="R26" s="16"/>
      <c r="T26" s="17"/>
      <c r="W26" s="17"/>
      <c r="X26" s="16"/>
      <c r="Z26" s="17"/>
      <c r="AA26" s="16"/>
      <c r="AC26" s="17"/>
      <c r="AD26" s="16"/>
      <c r="AF26" s="17"/>
      <c r="AG26" s="16"/>
      <c r="AI26" s="17"/>
      <c r="AL26" s="17"/>
    </row>
    <row r="27" spans="1:38" x14ac:dyDescent="0.3">
      <c r="A27" s="16" t="s">
        <v>55</v>
      </c>
      <c r="B27" s="17" t="s">
        <v>50</v>
      </c>
      <c r="C27" s="16" t="str">
        <f>control!$AJ$82</f>
        <v>0</v>
      </c>
      <c r="D27">
        <f>control!$AN$82</f>
        <v>2.403</v>
      </c>
      <c r="E27" s="17">
        <f>control!$AR$82</f>
        <v>1.5271000000000001</v>
      </c>
      <c r="F27" s="16" t="str">
        <f>paracetamol!$AJ$82</f>
        <v>0</v>
      </c>
      <c r="G27" t="str">
        <f>paracetamol!$AN$82</f>
        <v>0</v>
      </c>
      <c r="H27" s="17" t="str">
        <f>paracetamol!$AR$82</f>
        <v>0</v>
      </c>
      <c r="I27" s="16">
        <f>'P + B'!$AJ$82</f>
        <v>1.150000000000001E-2</v>
      </c>
      <c r="J27" t="str">
        <f>'P + B'!$AN$82</f>
        <v>0</v>
      </c>
      <c r="K27" s="17" t="str">
        <f>'P + B'!$AR$82</f>
        <v>0</v>
      </c>
      <c r="L27" s="16">
        <f>B!$AJ$82</f>
        <v>5.3899999999999948E-2</v>
      </c>
      <c r="M27" t="str">
        <f>B!$AN$82</f>
        <v>0</v>
      </c>
      <c r="N27" s="17">
        <f>B!$AR$82</f>
        <v>2.2999999999999687E-3</v>
      </c>
      <c r="O27" s="16"/>
      <c r="Q27" s="17"/>
      <c r="R27" s="16"/>
      <c r="T27" s="17"/>
      <c r="W27" s="17"/>
      <c r="X27" s="16"/>
      <c r="Z27" s="17"/>
      <c r="AA27" s="16"/>
      <c r="AC27" s="17"/>
      <c r="AD27" s="16"/>
      <c r="AF27" s="17"/>
      <c r="AG27" s="16"/>
      <c r="AI27" s="17"/>
      <c r="AL27" s="17"/>
    </row>
    <row r="28" spans="1:38" x14ac:dyDescent="0.3">
      <c r="A28" s="16" t="s">
        <v>55</v>
      </c>
      <c r="B28" s="17" t="s">
        <v>51</v>
      </c>
      <c r="C28" s="16">
        <f>control!$AJ$83</f>
        <v>0.7127</v>
      </c>
      <c r="D28">
        <f>control!$AN$83</f>
        <v>1.1497999999999999</v>
      </c>
      <c r="E28" s="17" t="str">
        <f>control!$AR$83</f>
        <v>0</v>
      </c>
      <c r="F28" s="16">
        <f>paracetamol!$AJ$83</f>
        <v>1.9100000000000006E-2</v>
      </c>
      <c r="G28" t="str">
        <f>paracetamol!$AN$83</f>
        <v>0</v>
      </c>
      <c r="H28" s="17" t="str">
        <f>paracetamol!$AR$83</f>
        <v>0</v>
      </c>
      <c r="I28" s="16">
        <f>'P + B'!$AJ$83</f>
        <v>9.5999999999999974E-3</v>
      </c>
      <c r="J28">
        <f>'P + B'!$AN$83</f>
        <v>3.1200000000000117E-2</v>
      </c>
      <c r="K28" s="17" t="str">
        <f>'P + B'!$AR$83</f>
        <v>0</v>
      </c>
      <c r="L28" s="16">
        <f>B!$AJ$83</f>
        <v>2.2999999999999687E-3</v>
      </c>
      <c r="M28" t="str">
        <f>B!$AN$83</f>
        <v>0</v>
      </c>
      <c r="N28" s="17" t="str">
        <f>B!$AR$83</f>
        <v>0</v>
      </c>
      <c r="O28" s="16"/>
      <c r="Q28" s="17"/>
      <c r="R28" s="16"/>
      <c r="T28" s="17"/>
      <c r="W28" s="17"/>
      <c r="X28" s="16"/>
      <c r="Z28" s="17"/>
      <c r="AA28" s="16"/>
      <c r="AC28" s="17"/>
      <c r="AD28" s="16"/>
      <c r="AF28" s="17"/>
      <c r="AG28" s="16"/>
      <c r="AI28" s="17"/>
      <c r="AL28" s="17"/>
    </row>
    <row r="29" spans="1:38" x14ac:dyDescent="0.3">
      <c r="A29" s="16" t="s">
        <v>55</v>
      </c>
      <c r="B29" s="17" t="s">
        <v>52</v>
      </c>
      <c r="C29" s="16" t="str">
        <f>control!$AJ$84</f>
        <v>0</v>
      </c>
      <c r="D29" t="str">
        <f>control!$AN$84</f>
        <v>0</v>
      </c>
      <c r="E29" s="17">
        <f>control!$AR$84</f>
        <v>1.2409000000000001</v>
      </c>
      <c r="F29" s="16" t="str">
        <f>paracetamol!$AJ$84</f>
        <v>0</v>
      </c>
      <c r="G29" t="str">
        <f>paracetamol!$AN$84</f>
        <v>0</v>
      </c>
      <c r="H29" s="17" t="str">
        <f>paracetamol!$AR$84</f>
        <v>0</v>
      </c>
      <c r="I29" s="16">
        <f>'P + B'!$AJ$84</f>
        <v>1.4500000000000013E-2</v>
      </c>
      <c r="J29" t="str">
        <f>'P + B'!$AN$84</f>
        <v>0</v>
      </c>
      <c r="K29" s="17" t="str">
        <f>'P + B'!$AR$84</f>
        <v>0</v>
      </c>
      <c r="L29" s="16">
        <f>B!$AJ$84</f>
        <v>1.2199999999999989E-2</v>
      </c>
      <c r="M29" t="str">
        <f>B!$AN$84</f>
        <v>0</v>
      </c>
      <c r="N29" s="17">
        <f>B!$AR$84</f>
        <v>3.8999999999999591E-3</v>
      </c>
      <c r="O29" s="16"/>
      <c r="Q29" s="17"/>
      <c r="R29" s="16"/>
      <c r="T29" s="17"/>
      <c r="W29" s="17"/>
      <c r="X29" s="16"/>
      <c r="Z29" s="17"/>
      <c r="AA29" s="16"/>
      <c r="AC29" s="17"/>
      <c r="AD29" s="16"/>
      <c r="AF29" s="17"/>
      <c r="AG29" s="16"/>
      <c r="AI29" s="17"/>
      <c r="AL29" s="17"/>
    </row>
    <row r="30" spans="1:38" x14ac:dyDescent="0.3">
      <c r="A30" s="16" t="s">
        <v>55</v>
      </c>
      <c r="B30" s="17" t="s">
        <v>53</v>
      </c>
      <c r="C30" s="16">
        <f>control!$AJ$85</f>
        <v>0.29110000000000003</v>
      </c>
      <c r="D30" t="str">
        <f>control!$AN$85</f>
        <v>0</v>
      </c>
      <c r="E30" s="17" t="str">
        <f>control!$AR$85</f>
        <v>0</v>
      </c>
      <c r="F30" s="16">
        <f>paracetamol!$AJ$85</f>
        <v>4.5300000000000007E-2</v>
      </c>
      <c r="G30" t="str">
        <f>paracetamol!$AN$85</f>
        <v>0</v>
      </c>
      <c r="H30" s="17" t="str">
        <f>paracetamol!$AR$85</f>
        <v>0</v>
      </c>
      <c r="I30" s="16" t="str">
        <f>'P + B'!$AJ$85</f>
        <v>0</v>
      </c>
      <c r="J30" t="str">
        <f>'P + B'!$AN$85</f>
        <v>0</v>
      </c>
      <c r="K30" s="17" t="str">
        <f>'P + B'!$AR$85</f>
        <v>0</v>
      </c>
      <c r="L30" s="16">
        <f>B!$AJ$85</f>
        <v>2.0899999999999974E-2</v>
      </c>
      <c r="M30" t="str">
        <f>B!$AN$85</f>
        <v>0</v>
      </c>
      <c r="N30" s="17">
        <f>B!$AR$85</f>
        <v>1.3899999999999912E-2</v>
      </c>
      <c r="O30" s="16"/>
      <c r="Q30" s="17"/>
      <c r="R30" s="16"/>
      <c r="T30" s="17"/>
      <c r="W30" s="17"/>
      <c r="X30" s="16"/>
      <c r="Z30" s="17"/>
      <c r="AA30" s="16"/>
      <c r="AC30" s="17"/>
      <c r="AD30" s="16"/>
      <c r="AF30" s="17"/>
      <c r="AG30" s="16"/>
      <c r="AI30" s="17"/>
      <c r="AL30" s="17"/>
    </row>
    <row r="31" spans="1:38" x14ac:dyDescent="0.3">
      <c r="A31" s="16" t="s">
        <v>55</v>
      </c>
      <c r="B31" s="17" t="s">
        <v>54</v>
      </c>
      <c r="C31" s="16" t="str">
        <f>control!$AJ$86</f>
        <v>0</v>
      </c>
      <c r="D31" t="str">
        <f>control!$AN$86</f>
        <v>0</v>
      </c>
      <c r="E31" s="17">
        <f>control!$AR$86</f>
        <v>1.3895999999999999</v>
      </c>
      <c r="F31" s="16" t="str">
        <f>paracetamol!$AJ$86</f>
        <v>0</v>
      </c>
      <c r="G31" t="str">
        <f>paracetamol!$AN$86</f>
        <v>0</v>
      </c>
      <c r="H31" s="17">
        <f>paracetamol!$AR$86</f>
        <v>1.8300000000000038E-2</v>
      </c>
      <c r="I31" s="16">
        <f>'P + B'!$AJ$86</f>
        <v>1.6100000000000003E-2</v>
      </c>
      <c r="J31" t="str">
        <f>'P + B'!$AN$86</f>
        <v>0</v>
      </c>
      <c r="K31" s="17" t="str">
        <f>'P + B'!$AR$86</f>
        <v>0</v>
      </c>
      <c r="L31" s="16">
        <f>B!$AJ$86</f>
        <v>2.9700000000000004E-2</v>
      </c>
      <c r="M31" t="str">
        <f>B!$AN$86</f>
        <v>0</v>
      </c>
      <c r="N31" s="17" t="str">
        <f>B!$AR$86</f>
        <v>0</v>
      </c>
      <c r="O31" s="16"/>
      <c r="Q31" s="17"/>
      <c r="R31" s="16"/>
      <c r="T31" s="17"/>
      <c r="W31" s="17"/>
      <c r="X31" s="16"/>
      <c r="Z31" s="17"/>
      <c r="AA31" s="16"/>
      <c r="AC31" s="17"/>
      <c r="AD31" s="16"/>
      <c r="AF31" s="17"/>
      <c r="AG31" s="16"/>
      <c r="AI31" s="17"/>
      <c r="AL31" s="17"/>
    </row>
    <row r="32" spans="1:38" x14ac:dyDescent="0.3">
      <c r="A32" s="16" t="s">
        <v>56</v>
      </c>
      <c r="B32" s="17" t="s">
        <v>57</v>
      </c>
      <c r="C32" s="16" t="str">
        <f>control!$AJ$87</f>
        <v>0</v>
      </c>
      <c r="D32" t="str">
        <f>control!$AN$87</f>
        <v>0</v>
      </c>
      <c r="E32" s="17" t="str">
        <f>control!$AR$87</f>
        <v>0</v>
      </c>
      <c r="F32" s="16">
        <f>paracetamol!$AJ$87</f>
        <v>5.1900000000000002E-2</v>
      </c>
      <c r="G32" t="str">
        <f>paracetamol!$AN$87</f>
        <v>0</v>
      </c>
      <c r="H32" s="17" t="str">
        <f>paracetamol!$AR$87</f>
        <v>0</v>
      </c>
      <c r="I32" s="16">
        <f>'P + B'!$AJ$87</f>
        <v>1.7900000000000027E-2</v>
      </c>
      <c r="J32" t="str">
        <f>'P + B'!$AN$87</f>
        <v>0</v>
      </c>
      <c r="K32" s="17" t="str">
        <f>'P + B'!$AR$87</f>
        <v>0</v>
      </c>
      <c r="L32" s="16" t="str">
        <f>B!$AJ$87</f>
        <v>0</v>
      </c>
      <c r="M32" t="str">
        <f>B!$AN$87</f>
        <v>0</v>
      </c>
      <c r="N32" s="17">
        <f>B!$AR$87</f>
        <v>0.22099999999999992</v>
      </c>
      <c r="O32" s="16"/>
      <c r="Q32" s="17"/>
      <c r="R32" s="16"/>
      <c r="T32" s="17"/>
      <c r="W32" s="17"/>
      <c r="X32" s="16"/>
      <c r="Z32" s="17"/>
      <c r="AA32" s="16"/>
      <c r="AC32" s="17"/>
      <c r="AD32" s="16"/>
      <c r="AF32" s="17"/>
      <c r="AG32" s="16"/>
      <c r="AI32" s="17"/>
      <c r="AL32" s="17"/>
    </row>
    <row r="33" spans="1:38" x14ac:dyDescent="0.3">
      <c r="A33" s="18" t="s">
        <v>1</v>
      </c>
      <c r="B33" s="20" t="s">
        <v>58</v>
      </c>
      <c r="C33" s="16">
        <f>control!$AJ$88</f>
        <v>0.42289999999999994</v>
      </c>
      <c r="D33" t="str">
        <f>control!$AN$88</f>
        <v>0</v>
      </c>
      <c r="E33" s="17" t="str">
        <f>control!$AR$88</f>
        <v>0</v>
      </c>
      <c r="F33" s="18">
        <f>paracetamol!$AJ$88</f>
        <v>7.9100000000000004E-2</v>
      </c>
      <c r="G33" s="19" t="str">
        <f>paracetamol!$AN$88</f>
        <v>0</v>
      </c>
      <c r="H33" s="20" t="str">
        <f>paracetamol!$AR$88</f>
        <v>0</v>
      </c>
      <c r="I33" s="18" t="str">
        <f>'P + B'!$AJ$88</f>
        <v>0</v>
      </c>
      <c r="J33" s="19" t="str">
        <f>'P + B'!$AN$88</f>
        <v>0</v>
      </c>
      <c r="K33" s="20" t="str">
        <f>'P + B'!$AR$88</f>
        <v>0</v>
      </c>
      <c r="L33" s="18">
        <f>B!$AJ$88</f>
        <v>0.11149999999999999</v>
      </c>
      <c r="M33" s="19" t="str">
        <f>B!$AN$88</f>
        <v>0</v>
      </c>
      <c r="N33" s="20">
        <f>B!$AR$88</f>
        <v>1.0799999999999976E-2</v>
      </c>
      <c r="O33" s="18"/>
      <c r="P33" s="19"/>
      <c r="Q33" s="20"/>
      <c r="R33" s="18"/>
      <c r="S33" s="19"/>
      <c r="T33" s="20"/>
      <c r="U33" s="19"/>
      <c r="V33" s="19"/>
      <c r="W33" s="20"/>
      <c r="X33" s="18"/>
      <c r="Y33" s="19"/>
      <c r="Z33" s="20"/>
      <c r="AA33" s="18"/>
      <c r="AB33" s="19"/>
      <c r="AC33" s="20"/>
      <c r="AD33" s="18"/>
      <c r="AE33" s="19"/>
      <c r="AF33" s="20"/>
      <c r="AG33" s="18"/>
      <c r="AH33" s="19"/>
      <c r="AI33" s="20"/>
      <c r="AJ33" s="19"/>
      <c r="AK33" s="19"/>
      <c r="AL33" s="20"/>
    </row>
    <row r="35" spans="1:38" x14ac:dyDescent="0.3">
      <c r="A35" s="32" t="s">
        <v>60</v>
      </c>
      <c r="Q35" s="32" t="s">
        <v>60</v>
      </c>
    </row>
    <row r="37" spans="1:38" x14ac:dyDescent="0.3">
      <c r="A37" s="36" t="s">
        <v>33</v>
      </c>
      <c r="B37" s="37" t="s">
        <v>21</v>
      </c>
      <c r="C37" s="36" t="str">
        <f>Summary!B5</f>
        <v>C</v>
      </c>
      <c r="D37" s="36" t="str">
        <f>Summary!C5</f>
        <v>P</v>
      </c>
      <c r="E37" s="36" t="str">
        <f>Summary!D5</f>
        <v>P + B</v>
      </c>
      <c r="F37" s="36" t="str">
        <f>Summary!E5</f>
        <v>B</v>
      </c>
      <c r="G37" s="57"/>
      <c r="H37" s="57"/>
      <c r="I37" s="58"/>
      <c r="J37" s="12"/>
      <c r="K37" s="12"/>
      <c r="L37" s="12"/>
      <c r="M37" s="12"/>
      <c r="N37" s="12"/>
      <c r="Q37" s="28" t="s">
        <v>61</v>
      </c>
      <c r="R37" s="33" t="str">
        <f>Summary!B5</f>
        <v>C</v>
      </c>
      <c r="S37" s="33" t="str">
        <f>Summary!C5</f>
        <v>P</v>
      </c>
      <c r="T37" s="33" t="str">
        <f>Summary!D5</f>
        <v>P + B</v>
      </c>
      <c r="U37" s="33" t="str">
        <f>Summary!E5</f>
        <v>B</v>
      </c>
      <c r="V37" s="12"/>
      <c r="W37" s="12"/>
      <c r="X37" s="12"/>
      <c r="Y37" s="12"/>
      <c r="Z37" s="12"/>
      <c r="AA37" s="12"/>
      <c r="AB37" s="12"/>
      <c r="AC37" s="12"/>
    </row>
    <row r="38" spans="1:38" x14ac:dyDescent="0.3">
      <c r="A38" s="16" t="s">
        <v>1</v>
      </c>
      <c r="B38" s="17" t="s">
        <v>58</v>
      </c>
      <c r="C38" s="25">
        <f>IFERROR(AVERAGE(C33:E33),0)</f>
        <v>0.42289999999999994</v>
      </c>
      <c r="D38" s="25">
        <f>IFERROR(AVERAGE(F33:H33),0)</f>
        <v>7.9100000000000004E-2</v>
      </c>
      <c r="E38" s="25">
        <f>IFERROR(AVERAGE(I33:K33),0)</f>
        <v>0</v>
      </c>
      <c r="F38" s="25">
        <f>IFERROR(AVERAGE(L33:N33),0)</f>
        <v>6.1149999999999982E-2</v>
      </c>
      <c r="G38" s="25"/>
      <c r="H38" s="25"/>
      <c r="I38" s="25"/>
      <c r="J38" s="25"/>
      <c r="K38" s="25"/>
      <c r="L38" s="25"/>
      <c r="M38" s="25"/>
      <c r="N38" s="25"/>
      <c r="Q38" s="29" t="s">
        <v>1</v>
      </c>
      <c r="R38" s="26">
        <f t="shared" ref="R38:U38" si="0">AVERAGE(C38:C39)</f>
        <v>0.21144999999999997</v>
      </c>
      <c r="S38" s="26">
        <f t="shared" si="0"/>
        <v>6.5500000000000003E-2</v>
      </c>
      <c r="T38" s="26">
        <f t="shared" si="0"/>
        <v>8.9500000000000135E-3</v>
      </c>
      <c r="U38" s="26">
        <f t="shared" si="0"/>
        <v>0.14107499999999995</v>
      </c>
      <c r="V38" s="26"/>
      <c r="W38" s="26"/>
      <c r="X38" s="59"/>
      <c r="Y38" s="59"/>
      <c r="Z38" s="59"/>
      <c r="AA38" s="59"/>
      <c r="AB38" s="59"/>
      <c r="AC38" s="59"/>
    </row>
    <row r="39" spans="1:38" x14ac:dyDescent="0.3">
      <c r="A39" s="16" t="s">
        <v>56</v>
      </c>
      <c r="B39" s="17" t="s">
        <v>57</v>
      </c>
      <c r="C39" s="25">
        <f>IFERROR(AVERAGE(C32:E32),0)</f>
        <v>0</v>
      </c>
      <c r="D39" s="25">
        <f>IFERROR(AVERAGE(F32:H32),0)</f>
        <v>5.1900000000000002E-2</v>
      </c>
      <c r="E39" s="25">
        <f>IFERROR(AVERAGE(I32:K32),0)</f>
        <v>1.7900000000000027E-2</v>
      </c>
      <c r="F39" s="25">
        <f>IFERROR(AVERAGE(L32:N32),0)</f>
        <v>0.22099999999999992</v>
      </c>
      <c r="G39" s="25"/>
      <c r="H39" s="25"/>
      <c r="I39" s="25"/>
      <c r="J39" s="25"/>
      <c r="K39" s="25"/>
      <c r="L39" s="25"/>
      <c r="M39" s="25"/>
      <c r="N39" s="25"/>
      <c r="Q39" s="29" t="s">
        <v>55</v>
      </c>
      <c r="R39" s="26">
        <f t="shared" ref="R39:U39" si="1">AVERAGE(C40:C45)</f>
        <v>1.3472833333333334</v>
      </c>
      <c r="S39" s="26">
        <f t="shared" si="1"/>
        <v>1.4100000000000001E-2</v>
      </c>
      <c r="T39" s="26">
        <f t="shared" si="1"/>
        <v>0.20755833333333337</v>
      </c>
      <c r="U39" s="26">
        <f t="shared" si="1"/>
        <v>2.0924999999999971E-2</v>
      </c>
      <c r="V39" s="26"/>
      <c r="W39" s="26"/>
      <c r="X39" s="59"/>
      <c r="Y39" s="59"/>
      <c r="Z39" s="59"/>
      <c r="AA39" s="59"/>
      <c r="AB39" s="59"/>
      <c r="AC39" s="59"/>
    </row>
    <row r="40" spans="1:38" x14ac:dyDescent="0.3">
      <c r="A40" s="16" t="s">
        <v>55</v>
      </c>
      <c r="B40" s="17" t="s">
        <v>49</v>
      </c>
      <c r="C40" s="25">
        <f t="shared" ref="C40:C45" si="2">IFERROR(AVERAGE(C26:E26),0)</f>
        <v>2.2658</v>
      </c>
      <c r="D40" s="25">
        <f t="shared" ref="D40:D45" si="3">IFERROR(AVERAGE(F26:H26),0)</f>
        <v>1.8999999999999573E-3</v>
      </c>
      <c r="E40" s="25">
        <f t="shared" ref="E40:E45" si="4">IFERROR(AVERAGE(I26:K26),0)</f>
        <v>1.1828500000000002</v>
      </c>
      <c r="F40" s="25">
        <f t="shared" ref="F40:F45" si="5">IFERROR(AVERAGE(L26:N26),0)</f>
        <v>3.999999999999998E-2</v>
      </c>
      <c r="G40" s="25"/>
      <c r="H40" s="25"/>
      <c r="I40" s="25"/>
      <c r="J40" s="25"/>
      <c r="K40" s="25"/>
      <c r="L40" s="25"/>
      <c r="M40" s="25"/>
      <c r="N40" s="25"/>
      <c r="Q40" s="29" t="s">
        <v>34</v>
      </c>
      <c r="R40" s="26">
        <f t="shared" ref="R40:U40" si="6">AVERAGE(C46:C55)</f>
        <v>0.44561499999999998</v>
      </c>
      <c r="S40" s="26">
        <f t="shared" si="6"/>
        <v>5.0075000000000001E-2</v>
      </c>
      <c r="T40" s="34">
        <f>AVERAGE(E46:E55)</f>
        <v>0.22048999999999999</v>
      </c>
      <c r="U40" s="26">
        <f t="shared" si="6"/>
        <v>0.12418666666666667</v>
      </c>
      <c r="V40" s="26"/>
      <c r="W40" s="26"/>
      <c r="X40" s="59"/>
      <c r="Y40" s="59"/>
      <c r="Z40" s="59"/>
      <c r="AA40" s="59"/>
      <c r="AB40" s="59"/>
      <c r="AC40" s="59"/>
    </row>
    <row r="41" spans="1:38" x14ac:dyDescent="0.3">
      <c r="A41" s="16" t="s">
        <v>55</v>
      </c>
      <c r="B41" s="17" t="s">
        <v>50</v>
      </c>
      <c r="C41" s="25">
        <f t="shared" si="2"/>
        <v>1.9650500000000002</v>
      </c>
      <c r="D41" s="25">
        <f t="shared" si="3"/>
        <v>0</v>
      </c>
      <c r="E41" s="25">
        <f t="shared" si="4"/>
        <v>1.150000000000001E-2</v>
      </c>
      <c r="F41" s="25">
        <f t="shared" si="5"/>
        <v>2.8099999999999958E-2</v>
      </c>
      <c r="G41" s="25"/>
      <c r="H41" s="25"/>
      <c r="I41" s="25"/>
      <c r="J41" s="25"/>
      <c r="K41" s="25"/>
      <c r="L41" s="25"/>
      <c r="M41" s="25"/>
      <c r="N41" s="25"/>
      <c r="Q41" s="29" t="s">
        <v>35</v>
      </c>
      <c r="R41" s="26">
        <f t="shared" ref="R41:U41" si="7">AVERAGE(C56:C59)</f>
        <v>1.1031</v>
      </c>
      <c r="S41" s="26">
        <f t="shared" si="7"/>
        <v>4.127500000000002E-2</v>
      </c>
      <c r="T41" s="26">
        <f t="shared" si="7"/>
        <v>0.50773750000000006</v>
      </c>
      <c r="U41" s="26">
        <f t="shared" si="7"/>
        <v>0.3201958333333334</v>
      </c>
      <c r="V41" s="26"/>
      <c r="W41" s="26"/>
      <c r="X41" s="59"/>
      <c r="Y41" s="59"/>
      <c r="Z41" s="59"/>
      <c r="AA41" s="59"/>
      <c r="AB41" s="59"/>
      <c r="AC41" s="59"/>
    </row>
    <row r="42" spans="1:38" x14ac:dyDescent="0.3">
      <c r="A42" s="16" t="s">
        <v>55</v>
      </c>
      <c r="B42" s="17" t="s">
        <v>51</v>
      </c>
      <c r="C42" s="25">
        <f t="shared" si="2"/>
        <v>0.93124999999999991</v>
      </c>
      <c r="D42" s="25">
        <f t="shared" si="3"/>
        <v>1.9100000000000006E-2</v>
      </c>
      <c r="E42" s="25">
        <f t="shared" si="4"/>
        <v>2.0400000000000057E-2</v>
      </c>
      <c r="F42" s="25">
        <f t="shared" si="5"/>
        <v>2.2999999999999687E-3</v>
      </c>
      <c r="G42" s="25"/>
      <c r="H42" s="25"/>
      <c r="I42" s="25"/>
      <c r="J42" s="25"/>
      <c r="K42" s="25"/>
      <c r="L42" s="25"/>
      <c r="M42" s="25"/>
      <c r="N42" s="25"/>
      <c r="Q42" s="29" t="s">
        <v>36</v>
      </c>
      <c r="R42" s="26">
        <f t="shared" ref="R42:U42" si="8">AVERAGE(C60:C66)</f>
        <v>1.4389928571428572</v>
      </c>
      <c r="S42" s="26">
        <f t="shared" si="8"/>
        <v>5.1678571428571428E-2</v>
      </c>
      <c r="T42" s="26">
        <f t="shared" si="8"/>
        <v>0.79502857142857142</v>
      </c>
      <c r="U42" s="26">
        <f t="shared" si="8"/>
        <v>0.25733095238095244</v>
      </c>
      <c r="V42" s="26"/>
      <c r="W42" s="26"/>
      <c r="X42" s="59"/>
      <c r="Y42" s="59"/>
      <c r="Z42" s="59"/>
      <c r="AA42" s="59"/>
      <c r="AB42" s="59"/>
      <c r="AC42" s="59"/>
    </row>
    <row r="43" spans="1:38" x14ac:dyDescent="0.3">
      <c r="A43" s="16" t="s">
        <v>55</v>
      </c>
      <c r="B43" s="17" t="s">
        <v>52</v>
      </c>
      <c r="C43" s="25">
        <f t="shared" si="2"/>
        <v>1.2409000000000001</v>
      </c>
      <c r="D43" s="25">
        <f t="shared" si="3"/>
        <v>0</v>
      </c>
      <c r="E43" s="25">
        <f t="shared" si="4"/>
        <v>1.4500000000000013E-2</v>
      </c>
      <c r="F43" s="25">
        <f t="shared" si="5"/>
        <v>8.0499999999999738E-3</v>
      </c>
      <c r="G43" s="25"/>
      <c r="H43" s="25"/>
      <c r="I43" s="25"/>
      <c r="J43" s="25"/>
      <c r="K43" s="25"/>
      <c r="L43" s="25"/>
      <c r="M43" s="25"/>
      <c r="N43" s="25"/>
      <c r="Q43" s="30" t="s">
        <v>40</v>
      </c>
      <c r="R43" s="27">
        <f t="shared" ref="R43:U43" si="9">AVERAGE(C67:C68)</f>
        <v>0.87126666666666674</v>
      </c>
      <c r="S43" s="27">
        <f t="shared" si="9"/>
        <v>4.6300000000000036E-2</v>
      </c>
      <c r="T43" s="27">
        <f t="shared" si="9"/>
        <v>0.188975</v>
      </c>
      <c r="U43" s="27">
        <f t="shared" si="9"/>
        <v>0.32221666666666665</v>
      </c>
      <c r="V43" s="27"/>
      <c r="W43" s="27"/>
      <c r="X43" s="60"/>
      <c r="Y43" s="60"/>
      <c r="Z43" s="60"/>
      <c r="AA43" s="60"/>
      <c r="AB43" s="60"/>
      <c r="AC43" s="60"/>
    </row>
    <row r="44" spans="1:38" x14ac:dyDescent="0.3">
      <c r="A44" s="16" t="s">
        <v>55</v>
      </c>
      <c r="B44" s="17" t="s">
        <v>53</v>
      </c>
      <c r="C44" s="25">
        <f t="shared" si="2"/>
        <v>0.29110000000000003</v>
      </c>
      <c r="D44" s="25">
        <f t="shared" si="3"/>
        <v>4.5300000000000007E-2</v>
      </c>
      <c r="E44" s="25">
        <f t="shared" si="4"/>
        <v>0</v>
      </c>
      <c r="F44" s="25">
        <f t="shared" si="5"/>
        <v>1.7399999999999943E-2</v>
      </c>
      <c r="G44" s="25"/>
      <c r="H44" s="25"/>
      <c r="I44" s="25"/>
      <c r="J44" s="25"/>
      <c r="K44" s="25"/>
      <c r="L44" s="25"/>
      <c r="M44" s="25"/>
      <c r="N44" s="25"/>
    </row>
    <row r="45" spans="1:38" x14ac:dyDescent="0.3">
      <c r="A45" s="16" t="s">
        <v>55</v>
      </c>
      <c r="B45" s="17" t="s">
        <v>54</v>
      </c>
      <c r="C45" s="25">
        <f t="shared" si="2"/>
        <v>1.3895999999999999</v>
      </c>
      <c r="D45" s="25">
        <f t="shared" si="3"/>
        <v>1.8300000000000038E-2</v>
      </c>
      <c r="E45" s="25">
        <f t="shared" si="4"/>
        <v>1.6100000000000003E-2</v>
      </c>
      <c r="F45" s="25">
        <f t="shared" si="5"/>
        <v>2.9700000000000004E-2</v>
      </c>
      <c r="G45" s="25"/>
      <c r="H45" s="25"/>
      <c r="I45" s="25"/>
      <c r="J45" s="25"/>
      <c r="K45" s="25"/>
      <c r="L45" s="25"/>
      <c r="M45" s="25"/>
      <c r="N45" s="25"/>
    </row>
    <row r="46" spans="1:38" x14ac:dyDescent="0.3">
      <c r="A46" s="16" t="s">
        <v>34</v>
      </c>
      <c r="B46" s="17" t="s">
        <v>22</v>
      </c>
      <c r="C46" s="25">
        <f>IFERROR(AVERAGE(C3:E3),0)</f>
        <v>0</v>
      </c>
      <c r="D46" s="25">
        <f>IFERROR(AVERAGE(F3:H3),0)</f>
        <v>0</v>
      </c>
      <c r="E46" s="25">
        <f>IFERROR(AVERAGE(I3:K3),0)</f>
        <v>8.1199999999999994E-2</v>
      </c>
      <c r="F46" s="25">
        <f>IFERROR(AVERAGE(L3:N3),0)</f>
        <v>0</v>
      </c>
      <c r="G46" s="25"/>
      <c r="H46" s="25"/>
      <c r="I46" s="25"/>
      <c r="J46" s="25"/>
      <c r="K46" s="25"/>
      <c r="L46" s="25"/>
      <c r="M46" s="25"/>
      <c r="N46" s="25"/>
    </row>
    <row r="47" spans="1:38" x14ac:dyDescent="0.3">
      <c r="A47" s="16" t="s">
        <v>34</v>
      </c>
      <c r="B47" s="17" t="s">
        <v>59</v>
      </c>
      <c r="C47" s="25">
        <f>IFERROR(AVERAGE(C15:E15),0)</f>
        <v>1.0086999999999999</v>
      </c>
      <c r="D47" s="25">
        <f>IFERROR(AVERAGE(F15:H15),0)</f>
        <v>0</v>
      </c>
      <c r="E47" s="25">
        <f>IFERROR(AVERAGE(I15:K15),0)</f>
        <v>3.1999999999999806E-3</v>
      </c>
      <c r="F47" s="25">
        <f>IFERROR(AVERAGE(L15:N15),0)</f>
        <v>1.2749999999999956E-2</v>
      </c>
      <c r="G47" s="25"/>
      <c r="H47" s="25"/>
      <c r="I47" s="25"/>
      <c r="J47" s="25"/>
      <c r="K47" s="25"/>
      <c r="L47" s="25"/>
      <c r="M47" s="25"/>
      <c r="N47" s="25"/>
      <c r="Q47" s="32" t="s">
        <v>68</v>
      </c>
    </row>
    <row r="48" spans="1:38" x14ac:dyDescent="0.3">
      <c r="A48" s="16" t="s">
        <v>34</v>
      </c>
      <c r="B48" s="17" t="s">
        <v>41</v>
      </c>
      <c r="C48" s="25">
        <f t="shared" ref="C48:C55" si="10">IFERROR(AVERAGE(C18:E18),0)</f>
        <v>0.43499999999999994</v>
      </c>
      <c r="D48" s="25">
        <f t="shared" ref="D48:D55" si="11">IFERROR(AVERAGE(F18:H18),0)</f>
        <v>7.0599999999999996E-2</v>
      </c>
      <c r="E48" s="25">
        <f t="shared" ref="E48:E55" si="12">IFERROR(AVERAGE(I18:K18),0)</f>
        <v>1.529999999999998E-2</v>
      </c>
      <c r="F48" s="25">
        <f t="shared" ref="F48:F55" si="13">IFERROR(AVERAGE(L18:N18),0)</f>
        <v>2.604999999999999E-2</v>
      </c>
      <c r="G48" s="25"/>
      <c r="H48" s="25"/>
      <c r="I48" s="25"/>
      <c r="J48" s="25"/>
      <c r="K48" s="25"/>
      <c r="L48" s="25"/>
      <c r="M48" s="25"/>
      <c r="N48" s="25"/>
    </row>
    <row r="49" spans="1:29" x14ac:dyDescent="0.3">
      <c r="A49" s="16" t="s">
        <v>34</v>
      </c>
      <c r="B49" s="17" t="s">
        <v>42</v>
      </c>
      <c r="C49" s="25">
        <f t="shared" si="10"/>
        <v>0</v>
      </c>
      <c r="D49" s="25">
        <f t="shared" si="11"/>
        <v>4.0399999999999991E-2</v>
      </c>
      <c r="E49" s="25">
        <f t="shared" si="12"/>
        <v>0</v>
      </c>
      <c r="F49" s="25">
        <f t="shared" si="13"/>
        <v>3.4250000000000003E-2</v>
      </c>
      <c r="G49" s="25"/>
      <c r="H49" s="25"/>
      <c r="I49" s="25"/>
      <c r="J49" s="25"/>
      <c r="K49" s="25"/>
      <c r="L49" s="25"/>
      <c r="M49" s="25"/>
      <c r="N49" s="25"/>
    </row>
    <row r="50" spans="1:29" x14ac:dyDescent="0.3">
      <c r="A50" s="16" t="s">
        <v>34</v>
      </c>
      <c r="B50" s="17" t="s">
        <v>43</v>
      </c>
      <c r="C50" s="25">
        <f t="shared" si="10"/>
        <v>0</v>
      </c>
      <c r="D50" s="25">
        <f t="shared" si="11"/>
        <v>9.3849999999999989E-2</v>
      </c>
      <c r="E50" s="25">
        <f t="shared" si="12"/>
        <v>9.5000000000000084E-3</v>
      </c>
      <c r="F50" s="25">
        <f t="shared" si="13"/>
        <v>5.0599999999999978E-2</v>
      </c>
      <c r="G50" s="25"/>
      <c r="H50" s="25"/>
      <c r="I50" s="25"/>
      <c r="J50" s="25"/>
      <c r="K50" s="25"/>
      <c r="L50" s="25"/>
      <c r="M50" s="25"/>
      <c r="N50" s="25"/>
      <c r="Q50" s="28" t="s">
        <v>61</v>
      </c>
      <c r="R50" s="33" t="str">
        <f>Summary!B5</f>
        <v>C</v>
      </c>
      <c r="S50" s="33" t="str">
        <f>Summary!C5</f>
        <v>P</v>
      </c>
      <c r="T50" s="33" t="str">
        <f>Summary!D5</f>
        <v>P + B</v>
      </c>
      <c r="U50" s="33" t="str">
        <f>Summary!E5</f>
        <v>B</v>
      </c>
      <c r="V50" s="12"/>
      <c r="W50" s="12"/>
      <c r="X50" s="12"/>
      <c r="Y50" s="12"/>
      <c r="Z50" s="12"/>
      <c r="AA50" s="12"/>
      <c r="AB50" s="12"/>
      <c r="AC50" s="12"/>
    </row>
    <row r="51" spans="1:29" x14ac:dyDescent="0.3">
      <c r="A51" s="16" t="s">
        <v>34</v>
      </c>
      <c r="B51" s="17" t="s">
        <v>44</v>
      </c>
      <c r="C51" s="25">
        <f t="shared" si="10"/>
        <v>0.60224999999999995</v>
      </c>
      <c r="D51" s="25">
        <f t="shared" si="11"/>
        <v>0</v>
      </c>
      <c r="E51" s="25">
        <f t="shared" si="12"/>
        <v>0</v>
      </c>
      <c r="F51" s="25">
        <f t="shared" si="13"/>
        <v>0.51119999999999999</v>
      </c>
      <c r="G51" s="25"/>
      <c r="H51" s="25"/>
      <c r="I51" s="25"/>
      <c r="J51" s="25"/>
      <c r="K51" s="25"/>
      <c r="L51" s="25"/>
      <c r="M51" s="25"/>
      <c r="N51" s="25"/>
      <c r="Q51" s="29" t="s">
        <v>1</v>
      </c>
      <c r="R51" s="34">
        <f t="shared" ref="R51:U51" si="14">STDEV(C38:C39)</f>
        <v>0.29903545776379092</v>
      </c>
      <c r="S51" s="34">
        <f t="shared" si="14"/>
        <v>1.9233304448274074E-2</v>
      </c>
      <c r="T51" s="34">
        <f t="shared" si="14"/>
        <v>1.265721138323922E-2</v>
      </c>
      <c r="U51" s="34">
        <f t="shared" si="14"/>
        <v>0.11303101897266954</v>
      </c>
      <c r="V51" s="34"/>
      <c r="W51" s="34"/>
      <c r="X51" s="61"/>
      <c r="Y51" s="61"/>
      <c r="Z51" s="61"/>
      <c r="AA51" s="61"/>
      <c r="AB51" s="61"/>
      <c r="AC51" s="61"/>
    </row>
    <row r="52" spans="1:29" x14ac:dyDescent="0.3">
      <c r="A52" s="16" t="s">
        <v>34</v>
      </c>
      <c r="B52" s="17" t="s">
        <v>45</v>
      </c>
      <c r="C52" s="25">
        <f t="shared" si="10"/>
        <v>2.3411000000000004</v>
      </c>
      <c r="D52" s="25">
        <f t="shared" si="11"/>
        <v>0.15149999999999997</v>
      </c>
      <c r="E52" s="25">
        <f t="shared" si="12"/>
        <v>0.12170000000000003</v>
      </c>
      <c r="F52" s="25">
        <f t="shared" si="13"/>
        <v>0.19206666666666669</v>
      </c>
      <c r="G52" s="25"/>
      <c r="H52" s="25"/>
      <c r="I52" s="25"/>
      <c r="J52" s="25"/>
      <c r="K52" s="25"/>
      <c r="L52" s="25"/>
      <c r="M52" s="25"/>
      <c r="N52" s="25"/>
      <c r="Q52" s="29" t="s">
        <v>55</v>
      </c>
      <c r="R52" s="34">
        <f t="shared" ref="R52:U52" si="15">STDEV(C40:C44)</f>
        <v>0.79449272542295812</v>
      </c>
      <c r="S52" s="34">
        <f t="shared" si="15"/>
        <v>1.9630155373812005E-2</v>
      </c>
      <c r="T52" s="34">
        <f t="shared" si="15"/>
        <v>0.52385152238014931</v>
      </c>
      <c r="U52" s="34">
        <f t="shared" si="15"/>
        <v>1.5207054284114327E-2</v>
      </c>
      <c r="V52" s="34"/>
      <c r="W52" s="34"/>
      <c r="X52" s="61"/>
      <c r="Y52" s="61"/>
      <c r="Z52" s="61"/>
      <c r="AA52" s="61"/>
      <c r="AB52" s="61"/>
      <c r="AC52" s="61"/>
    </row>
    <row r="53" spans="1:29" x14ac:dyDescent="0.3">
      <c r="A53" s="16" t="s">
        <v>34</v>
      </c>
      <c r="B53" s="17" t="s">
        <v>46</v>
      </c>
      <c r="C53" s="25">
        <f t="shared" si="10"/>
        <v>6.9099999999999939E-2</v>
      </c>
      <c r="D53" s="25">
        <f t="shared" si="11"/>
        <v>2.090000000000003E-2</v>
      </c>
      <c r="E53" s="25">
        <f t="shared" si="12"/>
        <v>1.2000000000000011E-2</v>
      </c>
      <c r="F53" s="25">
        <f t="shared" si="13"/>
        <v>0.39474999999999999</v>
      </c>
      <c r="G53" s="25"/>
      <c r="H53" s="25"/>
      <c r="I53" s="25"/>
      <c r="J53" s="25"/>
      <c r="K53" s="25"/>
      <c r="L53" s="25"/>
      <c r="M53" s="25"/>
      <c r="N53" s="25"/>
      <c r="Q53" s="29" t="s">
        <v>34</v>
      </c>
      <c r="R53" s="34">
        <f t="shared" ref="R53:U53" si="16">STDEV(C45:C55)</f>
        <v>0.76676596047057533</v>
      </c>
      <c r="S53" s="34">
        <f t="shared" si="16"/>
        <v>4.8865591631070487E-2</v>
      </c>
      <c r="T53" s="34">
        <f t="shared" si="16"/>
        <v>0.58507657867076757</v>
      </c>
      <c r="U53" s="34">
        <f t="shared" si="16"/>
        <v>0.17684673336256482</v>
      </c>
      <c r="V53" s="34"/>
      <c r="W53" s="34"/>
      <c r="X53" s="61"/>
      <c r="Y53" s="61"/>
      <c r="Z53" s="61"/>
      <c r="AA53" s="61"/>
      <c r="AB53" s="61"/>
      <c r="AC53" s="61"/>
    </row>
    <row r="54" spans="1:29" x14ac:dyDescent="0.3">
      <c r="A54" s="16" t="s">
        <v>34</v>
      </c>
      <c r="B54" s="17" t="s">
        <v>47</v>
      </c>
      <c r="C54" s="25">
        <f t="shared" si="10"/>
        <v>0</v>
      </c>
      <c r="D54" s="25">
        <f t="shared" si="11"/>
        <v>3.350000000000003E-2</v>
      </c>
      <c r="E54" s="25">
        <f t="shared" si="12"/>
        <v>0</v>
      </c>
      <c r="F54" s="25">
        <f t="shared" si="13"/>
        <v>5.9999999999999498E-3</v>
      </c>
      <c r="G54" s="25"/>
      <c r="H54" s="25"/>
      <c r="I54" s="25"/>
      <c r="J54" s="25"/>
      <c r="K54" s="25"/>
      <c r="L54" s="25"/>
      <c r="M54" s="25"/>
      <c r="N54" s="25"/>
      <c r="Q54" s="29" t="s">
        <v>35</v>
      </c>
      <c r="R54" s="34">
        <f t="shared" ref="R54:U54" si="17">STDEV(C56:C59)</f>
        <v>0.73031966060531761</v>
      </c>
      <c r="S54" s="34">
        <f t="shared" si="17"/>
        <v>4.0896811204135054E-2</v>
      </c>
      <c r="T54" s="34">
        <f t="shared" si="17"/>
        <v>0.5052660641929162</v>
      </c>
      <c r="U54" s="34">
        <f t="shared" si="17"/>
        <v>0.56233437963002852</v>
      </c>
      <c r="V54" s="34"/>
      <c r="W54" s="34"/>
      <c r="X54" s="61"/>
      <c r="Y54" s="61"/>
      <c r="Z54" s="61"/>
      <c r="AA54" s="61"/>
      <c r="AB54" s="61"/>
      <c r="AC54" s="61"/>
    </row>
    <row r="55" spans="1:29" x14ac:dyDescent="0.3">
      <c r="A55" s="16" t="s">
        <v>34</v>
      </c>
      <c r="B55" s="17" t="s">
        <v>48</v>
      </c>
      <c r="C55" s="25">
        <f t="shared" si="10"/>
        <v>0</v>
      </c>
      <c r="D55" s="25">
        <f t="shared" si="11"/>
        <v>0.09</v>
      </c>
      <c r="E55" s="25">
        <f t="shared" si="12"/>
        <v>1.9619999999999997</v>
      </c>
      <c r="F55" s="25">
        <f t="shared" si="13"/>
        <v>1.4199999999999963E-2</v>
      </c>
      <c r="G55" s="25"/>
      <c r="H55" s="25"/>
      <c r="I55" s="25"/>
      <c r="J55" s="25"/>
      <c r="K55" s="25"/>
      <c r="L55" s="25"/>
      <c r="M55" s="25"/>
      <c r="N55" s="25"/>
      <c r="Q55" s="29" t="s">
        <v>36</v>
      </c>
      <c r="R55" s="34">
        <f t="shared" ref="R55:U55" si="18">STDEV(C60:C66)</f>
        <v>0.42984889634669993</v>
      </c>
      <c r="S55" s="34">
        <f t="shared" si="18"/>
        <v>5.1946172919209166E-2</v>
      </c>
      <c r="T55" s="34">
        <f t="shared" si="18"/>
        <v>0.92949804323675289</v>
      </c>
      <c r="U55" s="34">
        <f t="shared" si="18"/>
        <v>0.34536073457202249</v>
      </c>
      <c r="V55" s="34"/>
      <c r="W55" s="34"/>
      <c r="X55" s="61"/>
      <c r="Y55" s="61"/>
      <c r="Z55" s="61"/>
      <c r="AA55" s="61"/>
      <c r="AB55" s="61"/>
      <c r="AC55" s="61"/>
    </row>
    <row r="56" spans="1:29" x14ac:dyDescent="0.3">
      <c r="A56" s="16" t="s">
        <v>35</v>
      </c>
      <c r="B56" s="17" t="s">
        <v>23</v>
      </c>
      <c r="C56" s="25">
        <f t="shared" ref="C56:C66" si="19">IFERROR(AVERAGE(C4:E4),0)</f>
        <v>0.6381</v>
      </c>
      <c r="D56" s="25">
        <f t="shared" ref="D56:D66" si="20">IFERROR(AVERAGE(F4:H4),0)</f>
        <v>3.1000000000000472E-3</v>
      </c>
      <c r="E56" s="25">
        <f t="shared" ref="E56:E66" si="21">IFERROR(AVERAGE(I4:K4),0)</f>
        <v>0.11210000000000003</v>
      </c>
      <c r="F56" s="25">
        <f t="shared" ref="F56:F66" si="22">IFERROR(AVERAGE(L4:N4),0)</f>
        <v>0.11070000000000002</v>
      </c>
      <c r="G56" s="25"/>
      <c r="H56" s="25"/>
      <c r="I56" s="25"/>
      <c r="J56" s="25"/>
      <c r="K56" s="25"/>
      <c r="L56" s="25"/>
      <c r="M56" s="25"/>
      <c r="N56" s="25"/>
      <c r="Q56" s="30" t="s">
        <v>40</v>
      </c>
      <c r="R56" s="35">
        <f t="shared" ref="R56:U56" si="23">STDEV(C67:C68)</f>
        <v>0.66897015545455307</v>
      </c>
      <c r="S56" s="35">
        <f t="shared" si="23"/>
        <v>7.3539105243401364E-3</v>
      </c>
      <c r="T56" s="35">
        <f t="shared" si="23"/>
        <v>0.26725100794945567</v>
      </c>
      <c r="U56" s="35">
        <f t="shared" si="23"/>
        <v>0.40646854805206711</v>
      </c>
      <c r="V56" s="35"/>
      <c r="W56" s="35"/>
      <c r="X56" s="62"/>
      <c r="Y56" s="62"/>
      <c r="Z56" s="62"/>
      <c r="AA56" s="62"/>
      <c r="AB56" s="62"/>
      <c r="AC56" s="62"/>
    </row>
    <row r="57" spans="1:29" x14ac:dyDescent="0.3">
      <c r="A57" s="16" t="s">
        <v>35</v>
      </c>
      <c r="B57" s="17" t="s">
        <v>24</v>
      </c>
      <c r="C57" s="25">
        <f t="shared" si="19"/>
        <v>1.4179999999999999</v>
      </c>
      <c r="D57" s="25">
        <f t="shared" si="20"/>
        <v>4.379999999999995E-2</v>
      </c>
      <c r="E57" s="25">
        <f t="shared" si="21"/>
        <v>5.57E-2</v>
      </c>
      <c r="F57" s="25">
        <f t="shared" si="22"/>
        <v>1.1603500000000002</v>
      </c>
      <c r="G57" s="25"/>
      <c r="H57" s="25"/>
      <c r="I57" s="25"/>
      <c r="J57" s="25"/>
      <c r="K57" s="25"/>
      <c r="L57" s="25"/>
      <c r="M57" s="25"/>
      <c r="N57" s="25"/>
    </row>
    <row r="58" spans="1:29" x14ac:dyDescent="0.3">
      <c r="A58" s="16" t="s">
        <v>35</v>
      </c>
      <c r="B58" s="17" t="s">
        <v>25</v>
      </c>
      <c r="C58" s="25">
        <f t="shared" si="19"/>
        <v>0.38019999999999998</v>
      </c>
      <c r="D58" s="25">
        <f t="shared" si="20"/>
        <v>2.090000000000003E-2</v>
      </c>
      <c r="E58" s="25">
        <f t="shared" si="21"/>
        <v>1.0828000000000002</v>
      </c>
      <c r="F58" s="25">
        <f t="shared" si="22"/>
        <v>0</v>
      </c>
      <c r="G58" s="25"/>
      <c r="H58" s="25"/>
      <c r="I58" s="25"/>
      <c r="J58" s="25"/>
      <c r="K58" s="25"/>
      <c r="L58" s="25"/>
      <c r="M58" s="25"/>
      <c r="N58" s="25"/>
    </row>
    <row r="59" spans="1:29" x14ac:dyDescent="0.3">
      <c r="A59" s="16" t="s">
        <v>35</v>
      </c>
      <c r="B59" s="17" t="s">
        <v>26</v>
      </c>
      <c r="C59" s="25">
        <f t="shared" si="19"/>
        <v>1.9760999999999997</v>
      </c>
      <c r="D59" s="25">
        <f t="shared" si="20"/>
        <v>9.7300000000000053E-2</v>
      </c>
      <c r="E59" s="25">
        <f t="shared" si="21"/>
        <v>0.78034999999999999</v>
      </c>
      <c r="F59" s="25">
        <f t="shared" si="22"/>
        <v>9.7333333333333352E-3</v>
      </c>
      <c r="G59" s="25"/>
      <c r="H59" s="25"/>
      <c r="I59" s="25"/>
      <c r="J59" s="25"/>
      <c r="K59" s="25"/>
      <c r="L59" s="25"/>
      <c r="M59" s="25"/>
      <c r="N59" s="25"/>
    </row>
    <row r="60" spans="1:29" x14ac:dyDescent="0.3">
      <c r="A60" s="16" t="s">
        <v>36</v>
      </c>
      <c r="B60" s="17" t="s">
        <v>27</v>
      </c>
      <c r="C60" s="25">
        <f t="shared" si="19"/>
        <v>2.0257499999999999</v>
      </c>
      <c r="D60" s="25">
        <f t="shared" si="20"/>
        <v>0</v>
      </c>
      <c r="E60" s="25">
        <f t="shared" si="21"/>
        <v>2.3605</v>
      </c>
      <c r="F60" s="25">
        <f t="shared" si="22"/>
        <v>7.6000000000001067E-3</v>
      </c>
      <c r="G60" s="25"/>
      <c r="H60" s="25"/>
      <c r="I60" s="25"/>
      <c r="J60" s="25"/>
      <c r="K60" s="25"/>
      <c r="L60" s="25"/>
      <c r="M60" s="25"/>
      <c r="N60" s="25"/>
    </row>
    <row r="61" spans="1:29" x14ac:dyDescent="0.3">
      <c r="A61" s="16" t="s">
        <v>36</v>
      </c>
      <c r="B61" s="17" t="s">
        <v>28</v>
      </c>
      <c r="C61" s="25">
        <f t="shared" si="19"/>
        <v>1.95235</v>
      </c>
      <c r="D61" s="25">
        <f t="shared" si="20"/>
        <v>1.4900000000000024E-2</v>
      </c>
      <c r="E61" s="25">
        <f t="shared" si="21"/>
        <v>1.7027000000000001</v>
      </c>
      <c r="F61" s="25">
        <f t="shared" si="22"/>
        <v>0.60024999999999995</v>
      </c>
      <c r="G61" s="25"/>
      <c r="H61" s="25"/>
      <c r="I61" s="25"/>
      <c r="J61" s="25"/>
      <c r="K61" s="25"/>
      <c r="L61" s="25"/>
      <c r="M61" s="25"/>
      <c r="N61" s="25"/>
    </row>
    <row r="62" spans="1:29" x14ac:dyDescent="0.3">
      <c r="A62" s="16" t="s">
        <v>36</v>
      </c>
      <c r="B62" s="17" t="s">
        <v>29</v>
      </c>
      <c r="C62" s="25">
        <f t="shared" si="19"/>
        <v>1.4700999999999997</v>
      </c>
      <c r="D62" s="25">
        <f t="shared" si="20"/>
        <v>7.839999999999997E-2</v>
      </c>
      <c r="E62" s="25">
        <f t="shared" si="21"/>
        <v>0.96229999999999993</v>
      </c>
      <c r="F62" s="25">
        <f t="shared" si="22"/>
        <v>1.7500000000000016E-2</v>
      </c>
      <c r="G62" s="25"/>
      <c r="H62" s="25"/>
      <c r="I62" s="25"/>
      <c r="J62" s="25"/>
      <c r="K62" s="25"/>
      <c r="L62" s="25"/>
      <c r="M62" s="25"/>
      <c r="N62" s="25"/>
    </row>
    <row r="63" spans="1:29" x14ac:dyDescent="0.3">
      <c r="A63" s="16" t="s">
        <v>36</v>
      </c>
      <c r="B63" s="17" t="s">
        <v>30</v>
      </c>
      <c r="C63" s="25">
        <f t="shared" si="19"/>
        <v>1.1870000000000005</v>
      </c>
      <c r="D63" s="25">
        <f t="shared" si="20"/>
        <v>0.14030000000000001</v>
      </c>
      <c r="E63" s="25">
        <f t="shared" si="21"/>
        <v>0</v>
      </c>
      <c r="F63" s="25">
        <f t="shared" si="22"/>
        <v>2.5200000000000056E-2</v>
      </c>
      <c r="G63" s="25"/>
      <c r="H63" s="25"/>
      <c r="I63" s="25"/>
      <c r="J63" s="25"/>
      <c r="K63" s="25"/>
      <c r="L63" s="25"/>
      <c r="M63" s="25"/>
      <c r="N63" s="25"/>
    </row>
    <row r="64" spans="1:29" x14ac:dyDescent="0.3">
      <c r="A64" s="16" t="s">
        <v>36</v>
      </c>
      <c r="B64" s="17" t="s">
        <v>31</v>
      </c>
      <c r="C64" s="25">
        <f t="shared" si="19"/>
        <v>0.80215000000000003</v>
      </c>
      <c r="D64" s="25">
        <f t="shared" si="20"/>
        <v>8.1699999999999967E-2</v>
      </c>
      <c r="E64" s="25">
        <f t="shared" si="21"/>
        <v>0.45080000000000009</v>
      </c>
      <c r="F64" s="25">
        <f t="shared" si="22"/>
        <v>3.9466666666666671E-2</v>
      </c>
      <c r="G64" s="25"/>
      <c r="H64" s="25"/>
      <c r="I64" s="25"/>
      <c r="J64" s="25"/>
      <c r="K64" s="25"/>
      <c r="L64" s="25"/>
      <c r="M64" s="25"/>
      <c r="N64" s="25"/>
      <c r="Q64" s="32" t="s">
        <v>62</v>
      </c>
    </row>
    <row r="65" spans="1:29" x14ac:dyDescent="0.3">
      <c r="A65" s="16" t="s">
        <v>36</v>
      </c>
      <c r="B65" s="17" t="s">
        <v>32</v>
      </c>
      <c r="C65" s="25">
        <f t="shared" si="19"/>
        <v>1.29145</v>
      </c>
      <c r="D65" s="25">
        <f t="shared" si="20"/>
        <v>0</v>
      </c>
      <c r="E65" s="25">
        <f t="shared" si="21"/>
        <v>0</v>
      </c>
      <c r="F65" s="25">
        <f t="shared" si="22"/>
        <v>0.87095</v>
      </c>
      <c r="G65" s="25"/>
      <c r="H65" s="25"/>
      <c r="I65" s="25"/>
      <c r="J65" s="25"/>
      <c r="K65" s="25"/>
      <c r="L65" s="25"/>
      <c r="M65" s="25"/>
      <c r="N65" s="25"/>
    </row>
    <row r="66" spans="1:29" x14ac:dyDescent="0.3">
      <c r="A66" s="16" t="s">
        <v>36</v>
      </c>
      <c r="B66" s="17" t="s">
        <v>37</v>
      </c>
      <c r="C66" s="25">
        <f t="shared" si="19"/>
        <v>1.3441500000000002</v>
      </c>
      <c r="D66" s="25">
        <f t="shared" si="20"/>
        <v>4.6450000000000019E-2</v>
      </c>
      <c r="E66" s="25">
        <f t="shared" si="21"/>
        <v>8.8899999999999979E-2</v>
      </c>
      <c r="F66" s="25">
        <f t="shared" si="22"/>
        <v>0.24035000000000006</v>
      </c>
      <c r="G66" s="25"/>
      <c r="H66" s="25"/>
      <c r="I66" s="25"/>
      <c r="J66" s="25"/>
      <c r="K66" s="25"/>
      <c r="L66" s="25"/>
      <c r="M66" s="25"/>
      <c r="N66" s="25"/>
      <c r="Q66" s="31"/>
      <c r="R66" s="33" t="str">
        <f>Summary!B5</f>
        <v>C</v>
      </c>
      <c r="S66" s="33" t="str">
        <f>Summary!C5</f>
        <v>P</v>
      </c>
      <c r="T66" s="33" t="str">
        <f>Summary!D5</f>
        <v>P + B</v>
      </c>
      <c r="U66" s="33" t="str">
        <f>Summary!E5</f>
        <v>B</v>
      </c>
      <c r="V66" s="12"/>
      <c r="W66" s="12"/>
      <c r="X66" s="12"/>
      <c r="Y66" s="12"/>
      <c r="Z66" s="12"/>
      <c r="AA66" s="12"/>
      <c r="AB66" s="12"/>
      <c r="AC66" s="12"/>
    </row>
    <row r="67" spans="1:29" x14ac:dyDescent="0.3">
      <c r="A67" s="16" t="s">
        <v>40</v>
      </c>
      <c r="B67" s="17" t="s">
        <v>38</v>
      </c>
      <c r="C67" s="25">
        <f>IFERROR(AVERAGE(C16:E16),0)</f>
        <v>0.39823333333333338</v>
      </c>
      <c r="D67" s="25">
        <f>IFERROR(AVERAGE(F16:H16),0)</f>
        <v>5.1500000000000046E-2</v>
      </c>
      <c r="E67" s="25">
        <f>IFERROR(AVERAGE(I16:K16),0)</f>
        <v>0.37795000000000001</v>
      </c>
      <c r="F67" s="25">
        <f>IFERROR(AVERAGE(L16:N16),0)</f>
        <v>3.479999999999997E-2</v>
      </c>
      <c r="G67" s="25"/>
      <c r="H67" s="25"/>
      <c r="I67" s="25"/>
      <c r="J67" s="25"/>
      <c r="K67" s="25"/>
      <c r="L67" s="25"/>
      <c r="M67" s="25"/>
      <c r="N67" s="25"/>
      <c r="Q67" s="29" t="s">
        <v>60</v>
      </c>
      <c r="R67" s="16">
        <f>Summary!B13</f>
        <v>0.45473548387096779</v>
      </c>
      <c r="S67">
        <f>Summary!C13</f>
        <v>1.8152688172043012E-2</v>
      </c>
      <c r="T67">
        <f>Summary!D13</f>
        <v>0.1825301075268817</v>
      </c>
      <c r="U67">
        <f>Summary!E13</f>
        <v>0.12000430107526881</v>
      </c>
      <c r="X67" s="17"/>
    </row>
    <row r="68" spans="1:29" x14ac:dyDescent="0.3">
      <c r="A68" s="18" t="s">
        <v>40</v>
      </c>
      <c r="B68" s="20" t="s">
        <v>39</v>
      </c>
      <c r="C68" s="25">
        <f>IFERROR(AVERAGE(C17:E17),0)</f>
        <v>1.3443000000000001</v>
      </c>
      <c r="D68" s="25">
        <f>IFERROR(AVERAGE(F17:H17),0)</f>
        <v>4.1100000000000025E-2</v>
      </c>
      <c r="E68" s="25">
        <f>IFERROR(AVERAGE(I17:K17),0)</f>
        <v>0</v>
      </c>
      <c r="F68" s="25">
        <f>IFERROR(AVERAGE(L17:N17),0)</f>
        <v>0.60963333333333336</v>
      </c>
      <c r="G68" s="25"/>
      <c r="H68" s="25"/>
      <c r="I68" s="25"/>
      <c r="J68" s="25"/>
      <c r="K68" s="25"/>
      <c r="L68" s="25"/>
      <c r="M68" s="25"/>
      <c r="N68" s="25"/>
      <c r="Q68" s="30" t="s">
        <v>63</v>
      </c>
      <c r="R68" s="18">
        <f>Summary!B28</f>
        <v>4.8400552645170888E-2</v>
      </c>
      <c r="S68" s="19">
        <f>Summary!C28</f>
        <v>2.5881191434435624E-2</v>
      </c>
      <c r="T68" s="19">
        <f>Summary!D28</f>
        <v>0.1352415310488243</v>
      </c>
      <c r="U68" s="19">
        <f>Summary!E28</f>
        <v>6.7815338904804651E-2</v>
      </c>
      <c r="V68" s="19"/>
      <c r="W68" s="19"/>
      <c r="X68" s="20"/>
    </row>
    <row r="69" spans="1:29" x14ac:dyDescent="0.3">
      <c r="F69" s="25"/>
    </row>
    <row r="71" spans="1:29" x14ac:dyDescent="0.3">
      <c r="B71" t="s">
        <v>95</v>
      </c>
      <c r="C71">
        <v>0</v>
      </c>
      <c r="D71">
        <v>1</v>
      </c>
      <c r="E71">
        <v>2</v>
      </c>
      <c r="F71">
        <v>3</v>
      </c>
    </row>
  </sheetData>
  <autoFilter ref="A37:I37" xr:uid="{3F5E5F8E-F96F-4BE0-8D7A-988BE8297978}">
    <sortState xmlns:xlrd2="http://schemas.microsoft.com/office/spreadsheetml/2017/richdata2" ref="A38:I68">
      <sortCondition ref="A37"/>
    </sortState>
  </autoFilter>
  <conditionalFormatting sqref="C38:F68">
    <cfRule type="colorScale" priority="2">
      <colorScale>
        <cfvo type="min"/>
        <cfvo type="max"/>
        <color theme="7" tint="0.79998168889431442"/>
        <color rgb="FFFF0000"/>
      </colorScale>
    </cfRule>
    <cfRule type="colorScale" priority="4">
      <colorScale>
        <cfvo type="min"/>
        <cfvo type="max"/>
        <color rgb="FFFFFF00"/>
        <color rgb="FFFF0000"/>
      </colorScale>
    </cfRule>
    <cfRule type="colorScale" priority="6">
      <colorScale>
        <cfvo type="min"/>
        <cfvo type="max"/>
        <color rgb="FFFCFCFF"/>
        <color rgb="FFF8696B"/>
      </colorScale>
    </cfRule>
  </conditionalFormatting>
  <conditionalFormatting sqref="C71:F71">
    <cfRule type="colorScale" priority="1">
      <colorScale>
        <cfvo type="min"/>
        <cfvo type="max"/>
        <color theme="7" tint="0.79998168889431442"/>
        <color rgb="FFFF0000"/>
      </colorScale>
    </cfRule>
    <cfRule type="colorScale" priority="3">
      <colorScale>
        <cfvo type="min"/>
        <cfvo type="max"/>
        <color rgb="FFFFFF00"/>
        <color rgb="FFFF0000"/>
      </colorScale>
    </cfRule>
    <cfRule type="colorScale" priority="5">
      <colorScale>
        <cfvo type="min"/>
        <cfvo type="max"/>
        <color rgb="FFFCFCFF"/>
        <color rgb="FFF8696B"/>
      </colorScale>
    </cfRule>
  </conditionalFormatting>
  <conditionalFormatting sqref="C38:N38 C39:E68 F39:F69 G39:N68">
    <cfRule type="colorScale" priority="7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F4327-5B27-44DB-AB83-885A9AA9FA6E}">
  <dimension ref="A1:AU147"/>
  <sheetViews>
    <sheetView zoomScale="98" zoomScaleNormal="98" workbookViewId="0">
      <selection activeCell="AE16" sqref="AE16"/>
    </sheetView>
  </sheetViews>
  <sheetFormatPr defaultRowHeight="14.4" x14ac:dyDescent="0.3"/>
  <cols>
    <col min="1" max="1" width="16.21875" bestFit="1" customWidth="1"/>
    <col min="29" max="29" width="2.21875" bestFit="1" customWidth="1"/>
    <col min="30" max="30" width="18.21875" customWidth="1"/>
    <col min="31" max="31" width="8.77734375" customWidth="1"/>
    <col min="38" max="38" width="5.44140625" bestFit="1" customWidth="1"/>
    <col min="39" max="39" width="6.77734375" bestFit="1" customWidth="1"/>
    <col min="40" max="41" width="6.44140625" bestFit="1" customWidth="1"/>
    <col min="44" max="44" width="18.21875" bestFit="1" customWidth="1"/>
    <col min="45" max="45" width="16.77734375" bestFit="1" customWidth="1"/>
    <col min="46" max="46" width="15.77734375" bestFit="1" customWidth="1"/>
  </cols>
  <sheetData>
    <row r="1" spans="1:47" x14ac:dyDescent="0.3"/>
    <row r="2" spans="1:47" x14ac:dyDescent="0.3">
      <c r="A2" s="98" t="str">
        <f t="shared" ref="A2" si="0">$AD$6</f>
        <v>C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</row>
    <row r="3" spans="1:47" x14ac:dyDescent="0.3">
      <c r="AQ3" s="12" t="s">
        <v>71</v>
      </c>
    </row>
    <row r="5" spans="1:47" x14ac:dyDescent="0.3">
      <c r="A5">
        <v>168</v>
      </c>
      <c r="AD5" s="33" t="s">
        <v>64</v>
      </c>
    </row>
    <row r="6" spans="1:47" x14ac:dyDescent="0.3">
      <c r="A6" t="str">
        <f>control!AF80</f>
        <v>Abs</v>
      </c>
      <c r="B6">
        <f>control!AG80</f>
        <v>1</v>
      </c>
      <c r="C6">
        <f>control!AH80</f>
        <v>2</v>
      </c>
      <c r="D6">
        <f>control!AI80</f>
        <v>3</v>
      </c>
      <c r="E6">
        <f>control!AJ80</f>
        <v>4</v>
      </c>
      <c r="F6">
        <f>control!AK80</f>
        <v>5</v>
      </c>
      <c r="G6">
        <f>control!AL80</f>
        <v>6</v>
      </c>
      <c r="H6">
        <f>control!AM80</f>
        <v>7</v>
      </c>
      <c r="I6">
        <f>control!AN80</f>
        <v>8</v>
      </c>
      <c r="J6">
        <f>control!AO80</f>
        <v>9</v>
      </c>
      <c r="K6">
        <f>control!AP80</f>
        <v>10</v>
      </c>
      <c r="L6">
        <f>control!AQ80</f>
        <v>11</v>
      </c>
      <c r="M6">
        <f>control!AR80</f>
        <v>12</v>
      </c>
      <c r="P6">
        <v>1</v>
      </c>
      <c r="Q6">
        <v>2</v>
      </c>
      <c r="R6">
        <v>3</v>
      </c>
      <c r="S6">
        <v>4</v>
      </c>
      <c r="T6">
        <v>5</v>
      </c>
      <c r="U6">
        <v>6</v>
      </c>
      <c r="V6">
        <v>7</v>
      </c>
      <c r="W6">
        <v>8</v>
      </c>
      <c r="X6">
        <v>9</v>
      </c>
      <c r="Y6">
        <v>10</v>
      </c>
      <c r="Z6">
        <v>11</v>
      </c>
      <c r="AA6">
        <v>12</v>
      </c>
      <c r="AD6" s="33" t="str">
        <f>Summary!B5</f>
        <v>C</v>
      </c>
      <c r="AE6" s="33" t="str">
        <f>Summary!C5</f>
        <v>P</v>
      </c>
      <c r="AF6" s="33" t="str">
        <f>Summary!D5</f>
        <v>P + B</v>
      </c>
      <c r="AG6" s="33" t="str">
        <f>Summary!E5</f>
        <v>B</v>
      </c>
      <c r="AH6" s="12"/>
      <c r="AI6" s="12"/>
      <c r="AJ6" s="12"/>
      <c r="AK6" s="12"/>
      <c r="AL6" s="12"/>
      <c r="AM6" s="12"/>
      <c r="AN6" s="12"/>
      <c r="AO6" s="12"/>
      <c r="AQ6" s="32" t="s">
        <v>60</v>
      </c>
    </row>
    <row r="7" spans="1:47" x14ac:dyDescent="0.3">
      <c r="A7" t="str">
        <f>control!AF81</f>
        <v>A</v>
      </c>
      <c r="B7">
        <f>control!AG81</f>
        <v>0</v>
      </c>
      <c r="C7" t="str">
        <f>control!AH81</f>
        <v>0</v>
      </c>
      <c r="D7">
        <f>control!AI81</f>
        <v>0.43499999999999994</v>
      </c>
      <c r="E7">
        <f>control!AJ81</f>
        <v>2.2658</v>
      </c>
      <c r="F7">
        <f>control!AK81</f>
        <v>0</v>
      </c>
      <c r="G7" t="str">
        <f>control!AL81</f>
        <v>0</v>
      </c>
      <c r="H7" t="str">
        <f>control!AM81</f>
        <v>0</v>
      </c>
      <c r="I7" t="str">
        <f>control!AN81</f>
        <v>0</v>
      </c>
      <c r="J7">
        <f>control!AO81</f>
        <v>0</v>
      </c>
      <c r="K7">
        <f>control!AP81</f>
        <v>1.4700999999999997</v>
      </c>
      <c r="L7" t="str">
        <f>control!AQ81</f>
        <v>0</v>
      </c>
      <c r="M7" t="str">
        <f>control!AR81</f>
        <v>0</v>
      </c>
      <c r="O7" t="s">
        <v>1</v>
      </c>
      <c r="P7">
        <f>IFERROR(B7/(SUM($B$7:$E$14))*LN(B7/(SUM($B$7:$E$14))),0)</f>
        <v>0</v>
      </c>
      <c r="Q7">
        <f t="shared" ref="Q7:S7" si="1">IFERROR(C7/(SUM($B$7:$E$14))*LN(C7/(SUM($B$7:$E$14))),0)</f>
        <v>0</v>
      </c>
      <c r="R7">
        <f t="shared" si="1"/>
        <v>-9.8931872009369759E-2</v>
      </c>
      <c r="S7">
        <f t="shared" si="1"/>
        <v>-0.27855485555889359</v>
      </c>
      <c r="T7">
        <f>IFERROR(F7/(SUM($F$7:$I$14))*LN(F7/(SUM($F$7:$I$14))),0)</f>
        <v>0</v>
      </c>
      <c r="U7">
        <f t="shared" ref="U7:W7" si="2">IFERROR(G7/(SUM($F$7:$I$14))*LN(G7/(SUM($F$7:$I$14))),0)</f>
        <v>0</v>
      </c>
      <c r="V7">
        <f t="shared" si="2"/>
        <v>0</v>
      </c>
      <c r="W7">
        <f t="shared" si="2"/>
        <v>0</v>
      </c>
      <c r="X7">
        <f>IFERROR(J7/(SUM($J$7:$M$14))*LN(J7/(SUM($J$7:$M$14))),0)</f>
        <v>0</v>
      </c>
      <c r="Y7">
        <f t="shared" ref="Y7:AA7" si="3">IFERROR(K7/(SUM($J$7:$M$14))*LN(K7/(SUM($J$7:$M$14))),0)</f>
        <v>-0.24702546600390146</v>
      </c>
      <c r="Z7">
        <f t="shared" si="3"/>
        <v>0</v>
      </c>
      <c r="AA7">
        <f t="shared" si="3"/>
        <v>0</v>
      </c>
      <c r="AC7" s="12" t="s">
        <v>1</v>
      </c>
      <c r="AD7">
        <f>SUM($P7:$S14)*-1</f>
        <v>2.3249632655173813</v>
      </c>
      <c r="AE7">
        <f>SUM($P20:$S27)*-1</f>
        <v>0.48384856833377593</v>
      </c>
      <c r="AF7">
        <f>SUM($P32:$S39)*-1</f>
        <v>0.81856235404631428</v>
      </c>
      <c r="AG7">
        <f>SUM($P44:$S51)*-1</f>
        <v>1.0498005845795972</v>
      </c>
    </row>
    <row r="8" spans="1:47" x14ac:dyDescent="0.3">
      <c r="A8" t="str">
        <f>control!AF82</f>
        <v>B</v>
      </c>
      <c r="B8" t="str">
        <f>control!AG82</f>
        <v>0</v>
      </c>
      <c r="C8" t="str">
        <f>control!AH82</f>
        <v>0</v>
      </c>
      <c r="D8" t="str">
        <f>control!AI82</f>
        <v>0</v>
      </c>
      <c r="E8" t="str">
        <f>control!AJ82</f>
        <v>0</v>
      </c>
      <c r="F8" t="str">
        <f>control!AK82</f>
        <v>0</v>
      </c>
      <c r="G8" t="str">
        <f>control!AL82</f>
        <v>0</v>
      </c>
      <c r="H8" t="str">
        <f>control!AM82</f>
        <v>0</v>
      </c>
      <c r="I8">
        <f>control!AN82</f>
        <v>2.403</v>
      </c>
      <c r="J8" t="str">
        <f>control!AO82</f>
        <v>0</v>
      </c>
      <c r="K8">
        <f>control!AP82</f>
        <v>1.1870000000000005</v>
      </c>
      <c r="L8" t="str">
        <f>control!AQ82</f>
        <v>0</v>
      </c>
      <c r="M8">
        <f>control!AR82</f>
        <v>1.5271000000000001</v>
      </c>
      <c r="O8" t="s">
        <v>2</v>
      </c>
      <c r="P8">
        <f t="shared" ref="P8:P14" si="4">IFERROR(B8/(SUM($B$7:$E$14))*LN(B8/(SUM($B$7:$E$14))),0)</f>
        <v>0</v>
      </c>
      <c r="Q8">
        <f t="shared" ref="Q8:Q14" si="5">IFERROR(C8/(SUM($B$7:$E$14))*LN(C8/(SUM($B$7:$E$14))),0)</f>
        <v>0</v>
      </c>
      <c r="R8">
        <f t="shared" ref="R8:R14" si="6">IFERROR(D8/(SUM($B$7:$E$14))*LN(D8/(SUM($B$7:$E$14))),0)</f>
        <v>0</v>
      </c>
      <c r="S8">
        <f t="shared" ref="S8:S14" si="7">IFERROR(E8/(SUM($B$7:$E$14))*LN(E8/(SUM($B$7:$E$14))),0)</f>
        <v>0</v>
      </c>
      <c r="T8">
        <f t="shared" ref="T8:T14" si="8">IFERROR(F8/(SUM($F$7:$I$14))*LN(F8/(SUM($F$7:$I$14))),0)</f>
        <v>0</v>
      </c>
      <c r="U8">
        <f t="shared" ref="U8:U14" si="9">IFERROR(G8/(SUM($F$7:$I$14))*LN(G8/(SUM($F$7:$I$14))),0)</f>
        <v>0</v>
      </c>
      <c r="V8">
        <f t="shared" ref="V8:V14" si="10">IFERROR(H8/(SUM($F$7:$I$14))*LN(H8/(SUM($F$7:$I$14))),0)</f>
        <v>0</v>
      </c>
      <c r="W8">
        <f t="shared" ref="W8:W14" si="11">IFERROR(I8/(SUM($F$7:$I$14))*LN(I8/(SUM($F$7:$I$14))),0)</f>
        <v>-0.3067525569344266</v>
      </c>
      <c r="X8">
        <f t="shared" ref="X8:X14" si="12">IFERROR(J8/(SUM($J$7:$M$14))*LN(J8/(SUM($J$7:$M$14))),0)</f>
        <v>0</v>
      </c>
      <c r="Y8">
        <f t="shared" ref="Y8:Y14" si="13">IFERROR(K8/(SUM($J$7:$M$14))*LN(K8/(SUM($J$7:$M$14))),0)</f>
        <v>-0.21906592950078346</v>
      </c>
      <c r="Z8">
        <f t="shared" ref="Z8:Z14" si="14">IFERROR(L8/(SUM($J$7:$M$14))*LN(L8/(SUM($J$7:$M$14))),0)</f>
        <v>0</v>
      </c>
      <c r="AA8">
        <f t="shared" ref="AA8:AA14" si="15">IFERROR(M8/(SUM($J$7:$M$14))*LN(M8/(SUM($J$7:$M$14))),0)</f>
        <v>-0.25211655543548284</v>
      </c>
      <c r="AC8" s="12" t="s">
        <v>2</v>
      </c>
      <c r="AD8">
        <f>SUM($T7:$W14)*-1</f>
        <v>2.1952352828509083</v>
      </c>
      <c r="AE8">
        <f>SUM($T20:$W27)*-1</f>
        <v>9.540219109336702E-3</v>
      </c>
      <c r="AF8">
        <f>SUM($T32:$W39)*-1</f>
        <v>0.38533257189338799</v>
      </c>
      <c r="AG8">
        <f>SUM($T44:$W51)*-1</f>
        <v>0.87426056087097115</v>
      </c>
      <c r="AR8" s="33" t="s">
        <v>64</v>
      </c>
      <c r="AS8" s="33" t="s">
        <v>65</v>
      </c>
      <c r="AT8" s="33" t="s">
        <v>66</v>
      </c>
    </row>
    <row r="9" spans="1:47" x14ac:dyDescent="0.3">
      <c r="A9" t="str">
        <f>control!AF83</f>
        <v>C</v>
      </c>
      <c r="B9" t="str">
        <f>control!AG83</f>
        <v>0</v>
      </c>
      <c r="C9">
        <f>control!AH83</f>
        <v>2.899999999999997E-2</v>
      </c>
      <c r="D9" t="str">
        <f>control!AI83</f>
        <v>0</v>
      </c>
      <c r="E9">
        <f>control!AJ83</f>
        <v>0.7127</v>
      </c>
      <c r="F9">
        <f>control!AK83</f>
        <v>0.6381</v>
      </c>
      <c r="G9" t="str">
        <f>control!AL83</f>
        <v>0</v>
      </c>
      <c r="H9" t="str">
        <f>control!AM83</f>
        <v>0</v>
      </c>
      <c r="I9">
        <f>control!AN83</f>
        <v>1.1497999999999999</v>
      </c>
      <c r="J9" t="str">
        <f>control!AO83</f>
        <v>0</v>
      </c>
      <c r="K9">
        <f>control!AP83</f>
        <v>1.5753000000000001</v>
      </c>
      <c r="L9" t="str">
        <f>control!AQ83</f>
        <v>0</v>
      </c>
      <c r="M9" t="str">
        <f>control!AR83</f>
        <v>0</v>
      </c>
      <c r="O9" t="s">
        <v>3</v>
      </c>
      <c r="P9">
        <f t="shared" si="4"/>
        <v>0</v>
      </c>
      <c r="Q9">
        <f t="shared" si="5"/>
        <v>-1.1567786777689753E-2</v>
      </c>
      <c r="R9">
        <f t="shared" si="6"/>
        <v>0</v>
      </c>
      <c r="S9">
        <f t="shared" si="7"/>
        <v>-0.13981047452074369</v>
      </c>
      <c r="T9">
        <f t="shared" si="8"/>
        <v>-0.14390300224479838</v>
      </c>
      <c r="U9">
        <f t="shared" si="9"/>
        <v>0</v>
      </c>
      <c r="V9">
        <f t="shared" si="10"/>
        <v>0</v>
      </c>
      <c r="W9">
        <f t="shared" si="11"/>
        <v>-0.20933022366670517</v>
      </c>
      <c r="X9">
        <f t="shared" si="12"/>
        <v>0</v>
      </c>
      <c r="Y9">
        <f t="shared" si="13"/>
        <v>-0.25629314878913184</v>
      </c>
      <c r="Z9">
        <f t="shared" si="14"/>
        <v>0</v>
      </c>
      <c r="AA9">
        <f t="shared" si="15"/>
        <v>0</v>
      </c>
      <c r="AC9" s="12" t="s">
        <v>3</v>
      </c>
      <c r="AD9">
        <f>SUM($X7:$AA14)*-1</f>
        <v>2.3153238161784686</v>
      </c>
      <c r="AE9">
        <f>SUM($X20:$AA27)*-1</f>
        <v>8.6038420161332299E-2</v>
      </c>
      <c r="AF9">
        <f>SUM($X32:$AA39)*-1</f>
        <v>1.5771432128984695</v>
      </c>
      <c r="AG9">
        <f>SUM($X44:$AA51)*-1</f>
        <v>0.43143130739737762</v>
      </c>
      <c r="AQ9" s="38" t="str">
        <f>$AD$6</f>
        <v>C</v>
      </c>
      <c r="AR9" s="39">
        <f>AVERAGE(AD7:AD9)</f>
        <v>2.2785074548489193</v>
      </c>
      <c r="AS9" s="39">
        <f>AVERAGE(AD15:AD17)</f>
        <v>0.91916561371887562</v>
      </c>
      <c r="AT9" s="47">
        <f>AVERAGE(AD23:AD25)</f>
        <v>10.666666666666666</v>
      </c>
    </row>
    <row r="10" spans="1:47" x14ac:dyDescent="0.3">
      <c r="A10" t="str">
        <f>control!AF84</f>
        <v>D</v>
      </c>
      <c r="B10" t="str">
        <f>control!AG84</f>
        <v>0</v>
      </c>
      <c r="C10" t="str">
        <f>control!AH84</f>
        <v>0</v>
      </c>
      <c r="D10">
        <f>control!AI84</f>
        <v>0.55609999999999993</v>
      </c>
      <c r="E10" t="str">
        <f>control!AJ84</f>
        <v>0</v>
      </c>
      <c r="F10" t="str">
        <f>control!AK84</f>
        <v>0</v>
      </c>
      <c r="G10">
        <f>control!AL84</f>
        <v>1.9142999999999999</v>
      </c>
      <c r="H10">
        <f>control!AM84</f>
        <v>0.64840000000000009</v>
      </c>
      <c r="I10" t="str">
        <f>control!AN84</f>
        <v>0</v>
      </c>
      <c r="J10">
        <f>control!AO84</f>
        <v>1.4179999999999999</v>
      </c>
      <c r="K10">
        <f>control!AP84</f>
        <v>0.66860000000000008</v>
      </c>
      <c r="L10" t="str">
        <f>control!AQ84</f>
        <v>0</v>
      </c>
      <c r="M10">
        <f>control!AR84</f>
        <v>1.2409000000000001</v>
      </c>
      <c r="O10" t="s">
        <v>4</v>
      </c>
      <c r="P10">
        <f t="shared" si="4"/>
        <v>0</v>
      </c>
      <c r="Q10">
        <f t="shared" si="5"/>
        <v>0</v>
      </c>
      <c r="R10">
        <f t="shared" si="6"/>
        <v>-0.11782610496914377</v>
      </c>
      <c r="S10">
        <f t="shared" si="7"/>
        <v>0</v>
      </c>
      <c r="T10">
        <f t="shared" si="8"/>
        <v>0</v>
      </c>
      <c r="U10">
        <f t="shared" si="9"/>
        <v>-0.27649146590561091</v>
      </c>
      <c r="V10">
        <f t="shared" si="10"/>
        <v>-0.14545954197907185</v>
      </c>
      <c r="W10">
        <f t="shared" si="11"/>
        <v>0</v>
      </c>
      <c r="X10">
        <f t="shared" si="12"/>
        <v>-0.24222284485085294</v>
      </c>
      <c r="Y10">
        <f t="shared" si="13"/>
        <v>-0.15303479075707427</v>
      </c>
      <c r="Z10">
        <f t="shared" si="14"/>
        <v>0</v>
      </c>
      <c r="AA10">
        <f t="shared" si="15"/>
        <v>-0.22475718963690461</v>
      </c>
      <c r="AQ10" s="40" t="str">
        <f>$AE$6</f>
        <v>P</v>
      </c>
      <c r="AR10" s="13">
        <f>AVERAGE(AE7:AE9)</f>
        <v>0.19314240253481499</v>
      </c>
      <c r="AS10" s="13" t="e">
        <f>AVERAGE(AE15:AE17)</f>
        <v>#DIV/0!</v>
      </c>
      <c r="AT10" s="48">
        <f>AVERAGE(AE23:AE25)</f>
        <v>0</v>
      </c>
    </row>
    <row r="11" spans="1:47" x14ac:dyDescent="0.3">
      <c r="A11" t="str">
        <f>control!AF85</f>
        <v>E</v>
      </c>
      <c r="B11">
        <f>control!AG85</f>
        <v>0.13800000000000001</v>
      </c>
      <c r="C11">
        <f>control!AH85</f>
        <v>2.0142000000000002</v>
      </c>
      <c r="D11">
        <f>control!AI85</f>
        <v>2.3411000000000004</v>
      </c>
      <c r="E11">
        <f>control!AJ85</f>
        <v>0.29110000000000003</v>
      </c>
      <c r="F11">
        <f>control!AK85</f>
        <v>0.62239999999999995</v>
      </c>
      <c r="G11" t="str">
        <f>control!AL85</f>
        <v>0</v>
      </c>
      <c r="H11" t="str">
        <f>control!AM85</f>
        <v>0</v>
      </c>
      <c r="I11" t="str">
        <f>control!AN85</f>
        <v>0</v>
      </c>
      <c r="J11" t="str">
        <f>control!AO85</f>
        <v>0</v>
      </c>
      <c r="K11">
        <f>control!AP85</f>
        <v>0.67410000000000014</v>
      </c>
      <c r="L11" t="str">
        <f>control!AQ85</f>
        <v>0</v>
      </c>
      <c r="M11" t="str">
        <f>control!AR85</f>
        <v>0</v>
      </c>
      <c r="O11" t="s">
        <v>5</v>
      </c>
      <c r="P11">
        <f t="shared" si="4"/>
        <v>-4.1416671440791399E-2</v>
      </c>
      <c r="Q11">
        <f t="shared" si="5"/>
        <v>-0.26263430018626732</v>
      </c>
      <c r="R11">
        <f t="shared" si="6"/>
        <v>-0.28296618989790223</v>
      </c>
      <c r="S11">
        <f t="shared" si="7"/>
        <v>-7.3608075977871709E-2</v>
      </c>
      <c r="T11">
        <f t="shared" si="8"/>
        <v>-0.14150673710883649</v>
      </c>
      <c r="U11">
        <f t="shared" si="9"/>
        <v>0</v>
      </c>
      <c r="V11">
        <f t="shared" si="10"/>
        <v>0</v>
      </c>
      <c r="W11">
        <f t="shared" si="11"/>
        <v>0</v>
      </c>
      <c r="X11">
        <f t="shared" si="12"/>
        <v>0</v>
      </c>
      <c r="Y11">
        <f t="shared" si="13"/>
        <v>-0.15386712897135113</v>
      </c>
      <c r="Z11">
        <f t="shared" si="14"/>
        <v>0</v>
      </c>
      <c r="AA11">
        <f t="shared" si="15"/>
        <v>0</v>
      </c>
      <c r="AQ11" s="41" t="str">
        <f>$AF$6</f>
        <v>P + B</v>
      </c>
      <c r="AR11" s="42">
        <f>AVERAGE(AF7:AF9)</f>
        <v>0.92701271294605725</v>
      </c>
      <c r="AS11" s="42">
        <f>AVERAGE(AF15:AF17)</f>
        <v>0.43813569473997721</v>
      </c>
      <c r="AT11" s="49">
        <f>AVERAGE(AF23:AF25)</f>
        <v>3.6666666666666665</v>
      </c>
    </row>
    <row r="12" spans="1:47" x14ac:dyDescent="0.3">
      <c r="A12" t="str">
        <f>control!AF86</f>
        <v>F</v>
      </c>
      <c r="B12">
        <f>control!AG86</f>
        <v>1.9760999999999997</v>
      </c>
      <c r="C12">
        <f>control!AH86</f>
        <v>0.45279999999999998</v>
      </c>
      <c r="D12">
        <f>control!AI86</f>
        <v>6.9099999999999939E-2</v>
      </c>
      <c r="E12" t="str">
        <f>control!AJ86</f>
        <v>0</v>
      </c>
      <c r="F12" t="str">
        <f>control!AK86</f>
        <v>0</v>
      </c>
      <c r="G12" t="str">
        <f>control!AL86</f>
        <v>0</v>
      </c>
      <c r="H12" t="str">
        <f>control!AM86</f>
        <v>0</v>
      </c>
      <c r="I12" t="str">
        <f>control!AN86</f>
        <v>0</v>
      </c>
      <c r="J12" t="str">
        <f>control!AO86</f>
        <v>0</v>
      </c>
      <c r="K12">
        <f>control!AP86</f>
        <v>1.5645999999999998</v>
      </c>
      <c r="L12" t="str">
        <f>control!AQ86</f>
        <v>0</v>
      </c>
      <c r="M12">
        <f>control!AR86</f>
        <v>1.3895999999999999</v>
      </c>
      <c r="O12" t="s">
        <v>6</v>
      </c>
      <c r="P12">
        <f t="shared" si="4"/>
        <v>-0.26005572179946851</v>
      </c>
      <c r="Q12">
        <f t="shared" si="5"/>
        <v>-0.10183036560950799</v>
      </c>
      <c r="R12">
        <f t="shared" si="6"/>
        <v>-2.3764566309827512E-2</v>
      </c>
      <c r="S12">
        <f t="shared" si="7"/>
        <v>0</v>
      </c>
      <c r="T12">
        <f t="shared" si="8"/>
        <v>0</v>
      </c>
      <c r="U12">
        <f t="shared" si="9"/>
        <v>0</v>
      </c>
      <c r="V12">
        <f t="shared" si="10"/>
        <v>0</v>
      </c>
      <c r="W12">
        <f t="shared" si="11"/>
        <v>0</v>
      </c>
      <c r="X12">
        <f t="shared" si="12"/>
        <v>0</v>
      </c>
      <c r="Y12">
        <f t="shared" si="13"/>
        <v>-0.25537594100685257</v>
      </c>
      <c r="Z12">
        <f t="shared" si="14"/>
        <v>0</v>
      </c>
      <c r="AA12">
        <f t="shared" si="15"/>
        <v>-0.23954298207428457</v>
      </c>
      <c r="AQ12" s="38" t="str">
        <f>$AG$6</f>
        <v>B</v>
      </c>
      <c r="AR12" s="39">
        <f>AVERAGE(AG7:AG9)</f>
        <v>0.78516415094931535</v>
      </c>
      <c r="AS12" s="39">
        <f>AVERAGE(AG15:AG17)</f>
        <v>0.24098860846711301</v>
      </c>
      <c r="AT12" s="47">
        <f>AVERAGE(AG23:AG25)</f>
        <v>3.3333333333333335</v>
      </c>
    </row>
    <row r="13" spans="1:47" x14ac:dyDescent="0.3">
      <c r="A13" t="str">
        <f>control!AF87</f>
        <v>G</v>
      </c>
      <c r="B13">
        <f>control!AG87</f>
        <v>2.0438000000000001</v>
      </c>
      <c r="C13">
        <f>control!AH87</f>
        <v>1.5199999999999991E-2</v>
      </c>
      <c r="D13" t="str">
        <f>control!AI87</f>
        <v>0</v>
      </c>
      <c r="E13" t="str">
        <f>control!AJ87</f>
        <v>0</v>
      </c>
      <c r="F13">
        <f>control!AK87</f>
        <v>2.0076999999999998</v>
      </c>
      <c r="G13">
        <f>control!AL87</f>
        <v>0.94769999999999988</v>
      </c>
      <c r="H13" t="str">
        <f>control!AM87</f>
        <v>0</v>
      </c>
      <c r="I13" t="str">
        <f>control!AN87</f>
        <v>0</v>
      </c>
      <c r="J13" t="str">
        <f>control!AO87</f>
        <v>0</v>
      </c>
      <c r="K13">
        <f>control!AP87</f>
        <v>0.23180000000000023</v>
      </c>
      <c r="L13" t="str">
        <f>control!AQ87</f>
        <v>0</v>
      </c>
      <c r="M13" t="str">
        <f>control!AR87</f>
        <v>0</v>
      </c>
      <c r="O13" t="s">
        <v>7</v>
      </c>
      <c r="P13">
        <f t="shared" si="4"/>
        <v>-0.26460606349544991</v>
      </c>
      <c r="Q13">
        <f t="shared" si="5"/>
        <v>-6.6848167237318935E-3</v>
      </c>
      <c r="R13">
        <f t="shared" si="6"/>
        <v>0</v>
      </c>
      <c r="S13">
        <f t="shared" si="7"/>
        <v>0</v>
      </c>
      <c r="T13">
        <f t="shared" si="8"/>
        <v>-0.28292278022677303</v>
      </c>
      <c r="U13">
        <f t="shared" si="9"/>
        <v>-0.18605706942935119</v>
      </c>
      <c r="V13">
        <f t="shared" si="10"/>
        <v>0</v>
      </c>
      <c r="W13">
        <f t="shared" si="11"/>
        <v>0</v>
      </c>
      <c r="X13">
        <f t="shared" si="12"/>
        <v>0</v>
      </c>
      <c r="Y13">
        <f t="shared" si="13"/>
        <v>-7.2021839151848649E-2</v>
      </c>
      <c r="Z13">
        <f t="shared" si="14"/>
        <v>0</v>
      </c>
      <c r="AA13">
        <f t="shared" si="15"/>
        <v>0</v>
      </c>
      <c r="AD13" s="33" t="s">
        <v>65</v>
      </c>
      <c r="AQ13" s="63"/>
      <c r="AR13" s="13"/>
      <c r="AS13" s="13"/>
      <c r="AT13" s="48"/>
      <c r="AU13" s="12"/>
    </row>
    <row r="14" spans="1:47" x14ac:dyDescent="0.3">
      <c r="A14" t="str">
        <f>control!AF88</f>
        <v>H</v>
      </c>
      <c r="B14">
        <f>control!AG88</f>
        <v>2.0312000000000001</v>
      </c>
      <c r="C14" t="str">
        <f>control!AH88</f>
        <v>0</v>
      </c>
      <c r="D14" t="str">
        <f>control!AI88</f>
        <v>0</v>
      </c>
      <c r="E14">
        <f>control!AJ88</f>
        <v>0.42289999999999994</v>
      </c>
      <c r="F14">
        <f>control!AK88</f>
        <v>1.8734999999999999</v>
      </c>
      <c r="G14">
        <f>control!AL88</f>
        <v>1.3443000000000001</v>
      </c>
      <c r="H14" t="str">
        <f>control!AM88</f>
        <v>0</v>
      </c>
      <c r="I14" t="str">
        <f>control!AN88</f>
        <v>0</v>
      </c>
      <c r="J14" t="str">
        <f>control!AO88</f>
        <v>0</v>
      </c>
      <c r="K14" t="str">
        <f>control!AP88</f>
        <v>0</v>
      </c>
      <c r="L14" t="str">
        <f>control!AQ88</f>
        <v>0</v>
      </c>
      <c r="M14" t="str">
        <f>control!AR88</f>
        <v>0</v>
      </c>
      <c r="O14" t="s">
        <v>8</v>
      </c>
      <c r="P14">
        <f t="shared" si="4"/>
        <v>-0.26377007268581187</v>
      </c>
      <c r="Q14">
        <f t="shared" si="5"/>
        <v>0</v>
      </c>
      <c r="R14">
        <f t="shared" si="6"/>
        <v>0</v>
      </c>
      <c r="S14">
        <f t="shared" si="7"/>
        <v>-9.693532755491012E-2</v>
      </c>
      <c r="T14">
        <f t="shared" si="8"/>
        <v>-0.27357745527523886</v>
      </c>
      <c r="U14">
        <f t="shared" si="9"/>
        <v>-0.22923445008009571</v>
      </c>
      <c r="V14">
        <f t="shared" si="10"/>
        <v>0</v>
      </c>
      <c r="W14">
        <f t="shared" si="11"/>
        <v>0</v>
      </c>
      <c r="X14">
        <f t="shared" si="12"/>
        <v>0</v>
      </c>
      <c r="Y14">
        <f t="shared" si="13"/>
        <v>0</v>
      </c>
      <c r="Z14">
        <f t="shared" si="14"/>
        <v>0</v>
      </c>
      <c r="AA14">
        <f t="shared" si="15"/>
        <v>0</v>
      </c>
      <c r="AD14" s="33" t="str">
        <f>Summary!B5</f>
        <v>C</v>
      </c>
      <c r="AE14" s="33" t="str">
        <f>Summary!C5</f>
        <v>P</v>
      </c>
      <c r="AF14" s="33" t="str">
        <f>Summary!D5</f>
        <v>P + B</v>
      </c>
      <c r="AG14" s="33" t="str">
        <f>Summary!E5</f>
        <v>B</v>
      </c>
      <c r="AH14" s="12"/>
      <c r="AI14" s="12"/>
      <c r="AJ14" s="12"/>
      <c r="AK14" s="12"/>
      <c r="AL14" s="12"/>
      <c r="AM14" s="12"/>
      <c r="AN14" s="12"/>
      <c r="AO14" s="12"/>
      <c r="AQ14" s="64"/>
      <c r="AR14" s="42"/>
      <c r="AS14" s="42"/>
      <c r="AT14" s="49"/>
    </row>
    <row r="15" spans="1:47" x14ac:dyDescent="0.3">
      <c r="AC15" t="s">
        <v>1</v>
      </c>
      <c r="AD15">
        <f>AD7/LN(COUNTIF($B$7:$E$14,"&gt;0"))</f>
        <v>0.83855324335273407</v>
      </c>
      <c r="AE15">
        <f>AE7/LN(COUNTIF($B$20:$E$27,"&gt;0"))</f>
        <v>0.15892429050238149</v>
      </c>
      <c r="AF15">
        <f>AF7/LN(COUNTIF($B$32:$E$39,"&gt;0"))</f>
        <v>0.27800282493137157</v>
      </c>
      <c r="AG15">
        <f>AG7/LN(COUNTIF($B$44:$E$51,"&gt;0"))</f>
        <v>0.32221285414001305</v>
      </c>
      <c r="AQ15" s="65"/>
      <c r="AR15" s="39"/>
      <c r="AS15" s="39"/>
      <c r="AT15" s="47"/>
    </row>
    <row r="16" spans="1:47" x14ac:dyDescent="0.3">
      <c r="AC16" t="s">
        <v>2</v>
      </c>
      <c r="AD16">
        <f>AD8/LN(COUNTIF($F$7:$I$14,"&gt;0"))</f>
        <v>0.95337856982147362</v>
      </c>
      <c r="AE16" t="e">
        <f>AE8/LN(COUNTIF($F$20:$I$27,"&gt;0"))</f>
        <v>#DIV/0!</v>
      </c>
      <c r="AF16">
        <f>AF8/LN(COUNTIF($F$32:$I$39,"&gt;0"))</f>
        <v>0.2779586952817904</v>
      </c>
      <c r="AG16">
        <f t="shared" ref="AG16:AG17" si="16">AG8/LN(COUNTIF($B$44:$E$51,"&gt;0"))</f>
        <v>0.26833476254263366</v>
      </c>
      <c r="AQ16" s="63"/>
      <c r="AR16" s="13"/>
      <c r="AS16" s="13"/>
      <c r="AT16" s="48"/>
    </row>
    <row r="17" spans="1:46" x14ac:dyDescent="0.3">
      <c r="A17" s="98" t="str">
        <f>$AE$6</f>
        <v>P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C17" t="s">
        <v>3</v>
      </c>
      <c r="AD17">
        <f>AD9/LN(COUNTIF($J$7:$M$14,"&gt;0"))</f>
        <v>0.96556502798241883</v>
      </c>
      <c r="AE17">
        <f>AE9/LN(COUNTIF($J$20:$M$27,"&gt;0"))</f>
        <v>4.4215001501020805E-2</v>
      </c>
      <c r="AF17">
        <f>AF9/LN(COUNTIF($J$32:$M$39,"&gt;0"))</f>
        <v>0.75844556400676955</v>
      </c>
      <c r="AG17">
        <f t="shared" si="16"/>
        <v>0.13241820871869237</v>
      </c>
      <c r="AQ17" s="64"/>
      <c r="AR17" s="42"/>
      <c r="AS17" s="42"/>
      <c r="AT17" s="49"/>
    </row>
    <row r="18" spans="1:46" x14ac:dyDescent="0.3">
      <c r="A18">
        <f>paracetamol!AF79</f>
        <v>168</v>
      </c>
      <c r="B18">
        <f>paracetamol!AG79</f>
        <v>0</v>
      </c>
      <c r="C18">
        <f>paracetamol!AH79</f>
        <v>0</v>
      </c>
      <c r="D18">
        <f>paracetamol!AI79</f>
        <v>0</v>
      </c>
      <c r="E18">
        <f>paracetamol!AJ79</f>
        <v>0</v>
      </c>
      <c r="F18">
        <f>paracetamol!AK79</f>
        <v>0</v>
      </c>
      <c r="G18">
        <f>paracetamol!AL79</f>
        <v>0</v>
      </c>
      <c r="H18">
        <f>paracetamol!AM79</f>
        <v>0</v>
      </c>
      <c r="I18">
        <f>paracetamol!AN79</f>
        <v>0</v>
      </c>
      <c r="J18">
        <f>paracetamol!AO79</f>
        <v>0</v>
      </c>
      <c r="K18">
        <f>paracetamol!AP79</f>
        <v>0</v>
      </c>
      <c r="L18">
        <f>paracetamol!AQ79</f>
        <v>0</v>
      </c>
      <c r="M18">
        <f>paracetamol!AR79</f>
        <v>0</v>
      </c>
      <c r="AQ18" s="65"/>
      <c r="AR18" s="39"/>
      <c r="AS18" s="39"/>
      <c r="AT18" s="47"/>
    </row>
    <row r="19" spans="1:46" x14ac:dyDescent="0.3">
      <c r="A19" t="str">
        <f>paracetamol!AF80</f>
        <v>Abs</v>
      </c>
      <c r="B19">
        <f>paracetamol!AG80</f>
        <v>1</v>
      </c>
      <c r="C19">
        <f>paracetamol!AH80</f>
        <v>2</v>
      </c>
      <c r="D19">
        <f>paracetamol!AI80</f>
        <v>3</v>
      </c>
      <c r="E19">
        <f>paracetamol!AJ80</f>
        <v>4</v>
      </c>
      <c r="F19">
        <f>paracetamol!AK80</f>
        <v>5</v>
      </c>
      <c r="G19">
        <f>paracetamol!AL80</f>
        <v>6</v>
      </c>
      <c r="H19">
        <f>paracetamol!AM80</f>
        <v>7</v>
      </c>
      <c r="I19">
        <f>paracetamol!AN80</f>
        <v>8</v>
      </c>
      <c r="J19">
        <f>paracetamol!AO80</f>
        <v>9</v>
      </c>
      <c r="K19">
        <f>paracetamol!AP80</f>
        <v>10</v>
      </c>
      <c r="L19">
        <f>paracetamol!AQ80</f>
        <v>11</v>
      </c>
      <c r="M19">
        <f>paracetamol!AR80</f>
        <v>12</v>
      </c>
      <c r="P19">
        <v>1</v>
      </c>
      <c r="Q19">
        <v>2</v>
      </c>
      <c r="R19">
        <v>3</v>
      </c>
      <c r="S19">
        <v>4</v>
      </c>
      <c r="T19">
        <v>5</v>
      </c>
      <c r="U19">
        <v>6</v>
      </c>
      <c r="V19">
        <v>7</v>
      </c>
      <c r="W19">
        <v>8</v>
      </c>
      <c r="X19">
        <v>9</v>
      </c>
      <c r="Y19">
        <v>10</v>
      </c>
      <c r="Z19">
        <v>11</v>
      </c>
      <c r="AA19">
        <v>12</v>
      </c>
      <c r="AQ19" s="63"/>
      <c r="AR19" s="13"/>
      <c r="AS19" s="13"/>
      <c r="AT19" s="48"/>
    </row>
    <row r="20" spans="1:46" x14ac:dyDescent="0.3">
      <c r="A20" t="str">
        <f>paracetamol!AF81</f>
        <v>A</v>
      </c>
      <c r="B20" s="69">
        <f>paracetamol!AG81</f>
        <v>0</v>
      </c>
      <c r="C20">
        <f>paracetamol!AH81</f>
        <v>7.839999999999997E-2</v>
      </c>
      <c r="D20">
        <f>paracetamol!AI81</f>
        <v>7.0599999999999996E-2</v>
      </c>
      <c r="E20">
        <f>paracetamol!AJ81</f>
        <v>1.8999999999999573E-3</v>
      </c>
      <c r="F20" s="69">
        <f>paracetamol!AK81</f>
        <v>0</v>
      </c>
      <c r="G20" t="str">
        <f>paracetamol!AL81</f>
        <v>0</v>
      </c>
      <c r="H20" t="str">
        <f>paracetamol!AM81</f>
        <v>0</v>
      </c>
      <c r="I20" t="str">
        <f>paracetamol!AN81</f>
        <v>0</v>
      </c>
      <c r="J20">
        <f>paracetamol!AO81</f>
        <v>0</v>
      </c>
      <c r="K20" t="str">
        <f>paracetamol!AP81</f>
        <v>0</v>
      </c>
      <c r="L20" t="str">
        <f>paracetamol!AQ81</f>
        <v>0</v>
      </c>
      <c r="M20" t="str">
        <f>paracetamol!AR81</f>
        <v>0</v>
      </c>
      <c r="O20" t="s">
        <v>1</v>
      </c>
      <c r="P20">
        <f>IFERROR(B20/(SUM($B$7:$E$14))*LN(B20/(SUM($B$7:$E$14))),0)</f>
        <v>0</v>
      </c>
      <c r="Q20">
        <f t="shared" ref="Q20:Q27" si="17">IFERROR(C20/(SUM($B$7:$E$14))*LN(C20/(SUM($B$7:$E$14))),0)</f>
        <v>-2.6336196164975168E-2</v>
      </c>
      <c r="R20">
        <f t="shared" ref="R20:R27" si="18">IFERROR(D20/(SUM($B$7:$E$14))*LN(D20/(SUM($B$7:$E$14))),0)</f>
        <v>-2.4184444067480566E-2</v>
      </c>
      <c r="S20">
        <f t="shared" ref="S20:S27" si="19">IFERROR(E20/(SUM($B$7:$E$14))*LN(E20/(SUM($B$7:$E$14))),0)</f>
        <v>-1.0857549278672472E-3</v>
      </c>
      <c r="T20">
        <f>IFERROR(F20/(SUM($F$7:$I$14))*LN(F20/(SUM($F$7:$I$14))),0)</f>
        <v>0</v>
      </c>
      <c r="U20">
        <f t="shared" ref="U20:U27" si="20">IFERROR(G20/(SUM($F$7:$I$14))*LN(G20/(SUM($F$7:$I$14))),0)</f>
        <v>0</v>
      </c>
      <c r="V20">
        <f t="shared" ref="V20:V27" si="21">IFERROR(H20/(SUM($F$7:$I$14))*LN(H20/(SUM($F$7:$I$14))),0)</f>
        <v>0</v>
      </c>
      <c r="W20">
        <f t="shared" ref="W20:W27" si="22">IFERROR(I20/(SUM($F$7:$I$14))*LN(I20/(SUM($F$7:$I$14))),0)</f>
        <v>0</v>
      </c>
      <c r="X20">
        <f>IFERROR(J20/(SUM($J$7:$M$14))*LN(J20/(SUM($J$7:$M$14))),0)</f>
        <v>0</v>
      </c>
      <c r="Y20">
        <f t="shared" ref="Y20:Y27" si="23">IFERROR(K20/(SUM($J$7:$M$14))*LN(K20/(SUM($J$7:$M$14))),0)</f>
        <v>0</v>
      </c>
      <c r="Z20">
        <f t="shared" ref="Z20:Z27" si="24">IFERROR(L20/(SUM($J$7:$M$14))*LN(L20/(SUM($J$7:$M$14))),0)</f>
        <v>0</v>
      </c>
      <c r="AA20">
        <f t="shared" ref="AA20:AA27" si="25">IFERROR(M20/(SUM($J$7:$M$14))*LN(M20/(SUM($J$7:$M$14))),0)</f>
        <v>0</v>
      </c>
      <c r="AQ20" s="64"/>
      <c r="AR20" s="42"/>
      <c r="AS20" s="42"/>
      <c r="AT20" s="49"/>
    </row>
    <row r="21" spans="1:46" x14ac:dyDescent="0.3">
      <c r="A21" t="str">
        <f>paracetamol!AF82</f>
        <v>B</v>
      </c>
      <c r="B21" t="str">
        <f>paracetamol!AG82</f>
        <v>0</v>
      </c>
      <c r="C21">
        <f>paracetamol!AH82</f>
        <v>0.14030000000000001</v>
      </c>
      <c r="D21">
        <f>paracetamol!AI82</f>
        <v>6.1799999999999966E-2</v>
      </c>
      <c r="E21" t="str">
        <f>paracetamol!AJ82</f>
        <v>0</v>
      </c>
      <c r="F21" t="str">
        <f>paracetamol!AK82</f>
        <v>0</v>
      </c>
      <c r="G21" t="str">
        <f>paracetamol!AL82</f>
        <v>0</v>
      </c>
      <c r="H21" t="str">
        <f>paracetamol!AM82</f>
        <v>0</v>
      </c>
      <c r="I21" t="str">
        <f>paracetamol!AN82</f>
        <v>0</v>
      </c>
      <c r="J21" t="str">
        <f>paracetamol!AO82</f>
        <v>0</v>
      </c>
      <c r="K21" t="str">
        <f>paracetamol!AP82</f>
        <v>0</v>
      </c>
      <c r="L21">
        <f>paracetamol!AQ82</f>
        <v>1.9000000000000017E-2</v>
      </c>
      <c r="M21" t="str">
        <f>paracetamol!AR82</f>
        <v>0</v>
      </c>
      <c r="O21" t="s">
        <v>2</v>
      </c>
      <c r="P21">
        <f t="shared" ref="P21:P27" si="26">IFERROR(B21/(SUM($B$7:$E$14))*LN(B21/(SUM($B$7:$E$14))),0)</f>
        <v>0</v>
      </c>
      <c r="Q21">
        <f t="shared" si="17"/>
        <v>-4.1960118452204639E-2</v>
      </c>
      <c r="R21">
        <f t="shared" si="18"/>
        <v>-2.1690858047390724E-2</v>
      </c>
      <c r="S21">
        <f t="shared" si="19"/>
        <v>0</v>
      </c>
      <c r="T21">
        <f t="shared" ref="T21:T27" si="27">IFERROR(F21/(SUM($F$7:$I$14))*LN(F21/(SUM($F$7:$I$14))),0)</f>
        <v>0</v>
      </c>
      <c r="U21">
        <f t="shared" si="20"/>
        <v>0</v>
      </c>
      <c r="V21">
        <f t="shared" si="21"/>
        <v>0</v>
      </c>
      <c r="W21">
        <f t="shared" si="22"/>
        <v>0</v>
      </c>
      <c r="X21">
        <f t="shared" ref="X21:X27" si="28">IFERROR(J21/(SUM($J$7:$M$14))*LN(J21/(SUM($J$7:$M$14))),0)</f>
        <v>0</v>
      </c>
      <c r="Y21">
        <f t="shared" si="23"/>
        <v>0</v>
      </c>
      <c r="Z21">
        <f t="shared" si="24"/>
        <v>-9.5743119593212859E-3</v>
      </c>
      <c r="AA21">
        <f t="shared" si="25"/>
        <v>0</v>
      </c>
      <c r="AD21" s="33" t="s">
        <v>66</v>
      </c>
    </row>
    <row r="22" spans="1:46" x14ac:dyDescent="0.3">
      <c r="A22" t="str">
        <f>paracetamol!AF83</f>
        <v>C</v>
      </c>
      <c r="B22">
        <f>paracetamol!AG83</f>
        <v>3.1000000000000472E-3</v>
      </c>
      <c r="C22">
        <f>paracetamol!AH83</f>
        <v>0.14819999999999994</v>
      </c>
      <c r="D22">
        <f>paracetamol!AI83</f>
        <v>0.16789999999999999</v>
      </c>
      <c r="E22">
        <f>paracetamol!AJ83</f>
        <v>1.9100000000000006E-2</v>
      </c>
      <c r="F22" t="str">
        <f>paracetamol!AK83</f>
        <v>0</v>
      </c>
      <c r="G22" t="str">
        <f>paracetamol!AL83</f>
        <v>0</v>
      </c>
      <c r="H22">
        <f>paracetamol!AM83</f>
        <v>1.9799999999999984E-2</v>
      </c>
      <c r="I22" t="str">
        <f>paracetamol!AN83</f>
        <v>0</v>
      </c>
      <c r="J22" t="str">
        <f>paracetamol!AO83</f>
        <v>0</v>
      </c>
      <c r="K22">
        <f>paracetamol!AP83</f>
        <v>1.5199999999999991E-2</v>
      </c>
      <c r="L22" t="str">
        <f>paracetamol!AQ83</f>
        <v>0</v>
      </c>
      <c r="M22" t="str">
        <f>paracetamol!AR83</f>
        <v>0</v>
      </c>
      <c r="O22" t="s">
        <v>3</v>
      </c>
      <c r="P22">
        <f t="shared" si="26"/>
        <v>-1.6754084007446365E-3</v>
      </c>
      <c r="Q22">
        <f t="shared" si="17"/>
        <v>-4.3808793193054377E-2</v>
      </c>
      <c r="R22">
        <f t="shared" si="18"/>
        <v>-4.8305474184575037E-2</v>
      </c>
      <c r="S22">
        <f t="shared" si="19"/>
        <v>-8.123801601434149E-3</v>
      </c>
      <c r="T22">
        <f t="shared" si="27"/>
        <v>0</v>
      </c>
      <c r="U22">
        <f t="shared" si="20"/>
        <v>0</v>
      </c>
      <c r="V22">
        <f t="shared" si="21"/>
        <v>-9.540219109336702E-3</v>
      </c>
      <c r="W22">
        <f t="shared" si="22"/>
        <v>0</v>
      </c>
      <c r="X22">
        <f t="shared" si="28"/>
        <v>0</v>
      </c>
      <c r="Y22">
        <f t="shared" si="23"/>
        <v>-7.9214218994831855E-3</v>
      </c>
      <c r="Z22">
        <f t="shared" si="24"/>
        <v>0</v>
      </c>
      <c r="AA22">
        <f t="shared" si="25"/>
        <v>0</v>
      </c>
      <c r="AD22" s="33" t="str">
        <f>Summary!B5</f>
        <v>C</v>
      </c>
      <c r="AE22" s="33" t="str">
        <f>Summary!C5</f>
        <v>P</v>
      </c>
      <c r="AF22" s="33" t="str">
        <f>Summary!D5</f>
        <v>P + B</v>
      </c>
      <c r="AG22" s="33" t="str">
        <f>Summary!E5</f>
        <v>B</v>
      </c>
      <c r="AH22" s="12"/>
      <c r="AI22" s="12"/>
      <c r="AJ22" s="12"/>
      <c r="AK22" s="12"/>
      <c r="AL22" s="12"/>
      <c r="AM22" s="12"/>
      <c r="AN22" s="12"/>
      <c r="AO22" s="12"/>
    </row>
    <row r="23" spans="1:46" x14ac:dyDescent="0.3">
      <c r="A23" t="str">
        <f>paracetamol!AF84</f>
        <v>D</v>
      </c>
      <c r="B23">
        <f>paracetamol!AG84</f>
        <v>4.379999999999995E-2</v>
      </c>
      <c r="C23" t="str">
        <f>paracetamol!AH84</f>
        <v>0</v>
      </c>
      <c r="D23" t="str">
        <f>paracetamol!AI84</f>
        <v>0</v>
      </c>
      <c r="E23" t="str">
        <f>paracetamol!AJ84</f>
        <v>0</v>
      </c>
      <c r="F23" t="str">
        <f>paracetamol!AK84</f>
        <v>0</v>
      </c>
      <c r="G23" t="str">
        <f>paracetamol!AL84</f>
        <v>0</v>
      </c>
      <c r="H23" t="str">
        <f>paracetamol!AM84</f>
        <v>0</v>
      </c>
      <c r="I23" t="str">
        <f>paracetamol!AN84</f>
        <v>0</v>
      </c>
      <c r="J23" t="str">
        <f>paracetamol!AO84</f>
        <v>0</v>
      </c>
      <c r="K23" t="str">
        <f>paracetamol!AP84</f>
        <v>0</v>
      </c>
      <c r="L23" t="str">
        <f>paracetamol!AQ84</f>
        <v>0</v>
      </c>
      <c r="M23" t="str">
        <f>paracetamol!AR84</f>
        <v>0</v>
      </c>
      <c r="O23" t="s">
        <v>4</v>
      </c>
      <c r="P23">
        <f t="shared" si="26"/>
        <v>-1.6327856391994085E-2</v>
      </c>
      <c r="Q23">
        <f t="shared" si="17"/>
        <v>0</v>
      </c>
      <c r="R23">
        <f t="shared" si="18"/>
        <v>0</v>
      </c>
      <c r="S23">
        <f t="shared" si="19"/>
        <v>0</v>
      </c>
      <c r="T23">
        <f t="shared" si="27"/>
        <v>0</v>
      </c>
      <c r="U23">
        <f t="shared" si="20"/>
        <v>0</v>
      </c>
      <c r="V23">
        <f t="shared" si="21"/>
        <v>0</v>
      </c>
      <c r="W23">
        <f t="shared" si="22"/>
        <v>0</v>
      </c>
      <c r="X23">
        <f t="shared" si="28"/>
        <v>0</v>
      </c>
      <c r="Y23">
        <f t="shared" si="23"/>
        <v>0</v>
      </c>
      <c r="Z23">
        <f t="shared" si="24"/>
        <v>0</v>
      </c>
      <c r="AA23">
        <f t="shared" si="25"/>
        <v>0</v>
      </c>
      <c r="AC23" t="s">
        <v>1</v>
      </c>
      <c r="AD23">
        <f>COUNTIF(B7:E14,"&gt;=0.25")</f>
        <v>12</v>
      </c>
      <c r="AE23">
        <f>COUNTIF(B20:E27,"&gt;=0.25")</f>
        <v>0</v>
      </c>
      <c r="AF23">
        <f>COUNTIF(B32:E39,"&gt;=0.25")</f>
        <v>4</v>
      </c>
      <c r="AG23">
        <f>COUNTIF(B44:E51,"&gt;=0.25")</f>
        <v>4</v>
      </c>
    </row>
    <row r="24" spans="1:46" x14ac:dyDescent="0.3">
      <c r="A24" t="str">
        <f>paracetamol!AF85</f>
        <v>E</v>
      </c>
      <c r="B24">
        <f>paracetamol!AG85</f>
        <v>2.090000000000003E-2</v>
      </c>
      <c r="C24">
        <f>paracetamol!AH85</f>
        <v>7.51E-2</v>
      </c>
      <c r="D24">
        <f>paracetamol!AI85</f>
        <v>0.15149999999999997</v>
      </c>
      <c r="E24">
        <f>paracetamol!AJ85</f>
        <v>4.5300000000000007E-2</v>
      </c>
      <c r="F24" t="str">
        <f>paracetamol!AK85</f>
        <v>0</v>
      </c>
      <c r="G24" t="str">
        <f>paracetamol!AL85</f>
        <v>0</v>
      </c>
      <c r="H24" t="str">
        <f>paracetamol!AM85</f>
        <v>0</v>
      </c>
      <c r="I24" t="str">
        <f>paracetamol!AN85</f>
        <v>0</v>
      </c>
      <c r="J24" t="str">
        <f>paracetamol!AO85</f>
        <v>0</v>
      </c>
      <c r="K24">
        <f>paracetamol!AP85</f>
        <v>1.7800000000000038E-2</v>
      </c>
      <c r="L24" t="str">
        <f>paracetamol!AQ85</f>
        <v>0</v>
      </c>
      <c r="M24" t="str">
        <f>paracetamol!AR85</f>
        <v>0</v>
      </c>
      <c r="O24" t="s">
        <v>5</v>
      </c>
      <c r="P24">
        <f t="shared" si="26"/>
        <v>-8.7702198774876044E-3</v>
      </c>
      <c r="Q24">
        <f t="shared" si="17"/>
        <v>-2.5432135739054802E-2</v>
      </c>
      <c r="R24">
        <f t="shared" si="18"/>
        <v>-4.4573044690793581E-2</v>
      </c>
      <c r="S24">
        <f t="shared" si="19"/>
        <v>-1.6790449399948445E-2</v>
      </c>
      <c r="T24">
        <f t="shared" si="27"/>
        <v>0</v>
      </c>
      <c r="U24">
        <f t="shared" si="20"/>
        <v>0</v>
      </c>
      <c r="V24">
        <f t="shared" si="21"/>
        <v>0</v>
      </c>
      <c r="W24">
        <f t="shared" si="22"/>
        <v>0</v>
      </c>
      <c r="X24">
        <f t="shared" si="28"/>
        <v>0</v>
      </c>
      <c r="Y24">
        <f t="shared" si="23"/>
        <v>-9.0593128892334958E-3</v>
      </c>
      <c r="Z24">
        <f t="shared" si="24"/>
        <v>0</v>
      </c>
      <c r="AA24">
        <f t="shared" si="25"/>
        <v>0</v>
      </c>
      <c r="AC24" t="s">
        <v>2</v>
      </c>
      <c r="AD24">
        <f>COUNTIF(F7:I14,"&gt;=0.25")</f>
        <v>10</v>
      </c>
      <c r="AE24">
        <f>COUNTIF(F20:I27,"&gt;=0.25")</f>
        <v>0</v>
      </c>
      <c r="AF24">
        <f>COUNTIF(F32:I39,"&gt;=0.25")</f>
        <v>1</v>
      </c>
      <c r="AG24">
        <f>COUNTIF(F44:I51,"&gt;=0.25")</f>
        <v>5</v>
      </c>
    </row>
    <row r="25" spans="1:46" x14ac:dyDescent="0.3">
      <c r="A25" t="str">
        <f>paracetamol!AF86</f>
        <v>F</v>
      </c>
      <c r="B25">
        <f>paracetamol!AG86</f>
        <v>9.7300000000000053E-2</v>
      </c>
      <c r="C25" t="str">
        <f>paracetamol!AH86</f>
        <v>0</v>
      </c>
      <c r="D25">
        <f>paracetamol!AI86</f>
        <v>2.090000000000003E-2</v>
      </c>
      <c r="E25" t="str">
        <f>paracetamol!AJ86</f>
        <v>0</v>
      </c>
      <c r="F25" t="str">
        <f>paracetamol!AK86</f>
        <v>0</v>
      </c>
      <c r="G25" t="str">
        <f>paracetamol!AL86</f>
        <v>0</v>
      </c>
      <c r="H25" t="str">
        <f>paracetamol!AM86</f>
        <v>0</v>
      </c>
      <c r="I25" t="str">
        <f>paracetamol!AN86</f>
        <v>0</v>
      </c>
      <c r="J25" t="str">
        <f>paracetamol!AO86</f>
        <v>0</v>
      </c>
      <c r="K25" t="str">
        <f>paracetamol!AP86</f>
        <v>0</v>
      </c>
      <c r="L25" t="str">
        <f>paracetamol!AQ86</f>
        <v>0</v>
      </c>
      <c r="M25">
        <f>paracetamol!AR86</f>
        <v>1.8300000000000038E-2</v>
      </c>
      <c r="O25" t="s">
        <v>6</v>
      </c>
      <c r="P25">
        <f t="shared" si="26"/>
        <v>-3.1354580117385608E-2</v>
      </c>
      <c r="Q25">
        <f t="shared" si="17"/>
        <v>0</v>
      </c>
      <c r="R25">
        <f t="shared" si="18"/>
        <v>-8.7702198774876044E-3</v>
      </c>
      <c r="S25">
        <f t="shared" si="19"/>
        <v>0</v>
      </c>
      <c r="T25">
        <f t="shared" si="27"/>
        <v>0</v>
      </c>
      <c r="U25">
        <f t="shared" si="20"/>
        <v>0</v>
      </c>
      <c r="V25">
        <f t="shared" si="21"/>
        <v>0</v>
      </c>
      <c r="W25">
        <f t="shared" si="22"/>
        <v>0</v>
      </c>
      <c r="X25">
        <f t="shared" si="28"/>
        <v>0</v>
      </c>
      <c r="Y25">
        <f t="shared" si="23"/>
        <v>0</v>
      </c>
      <c r="Z25">
        <f t="shared" si="24"/>
        <v>0</v>
      </c>
      <c r="AA25">
        <f t="shared" si="25"/>
        <v>-9.2746318947722686E-3</v>
      </c>
      <c r="AC25" t="s">
        <v>3</v>
      </c>
      <c r="AD25">
        <f>COUNTIF(J7:M14,"&gt;=0.25")</f>
        <v>10</v>
      </c>
      <c r="AE25">
        <f>COUNTIF(J20:M27,"&gt;=0.25")</f>
        <v>0</v>
      </c>
      <c r="AF25">
        <f>COUNTIF(J32:M39,"&gt;=0.25")</f>
        <v>6</v>
      </c>
      <c r="AG25">
        <f>COUNTIF(J44:M51,"&gt;=0.25")</f>
        <v>1</v>
      </c>
      <c r="AQ25" s="32" t="s">
        <v>67</v>
      </c>
    </row>
    <row r="26" spans="1:46" x14ac:dyDescent="0.3">
      <c r="A26" t="str">
        <f>paracetamol!AF87</f>
        <v>G</v>
      </c>
      <c r="B26" t="str">
        <f>paracetamol!AG87</f>
        <v>0</v>
      </c>
      <c r="C26">
        <f>paracetamol!AH87</f>
        <v>5.1500000000000046E-2</v>
      </c>
      <c r="D26">
        <f>paracetamol!AI87</f>
        <v>3.350000000000003E-2</v>
      </c>
      <c r="E26">
        <f>paracetamol!AJ87</f>
        <v>5.1900000000000002E-2</v>
      </c>
      <c r="F26" t="str">
        <f>paracetamol!AK87</f>
        <v>0</v>
      </c>
      <c r="G26" t="str">
        <f>paracetamol!AL87</f>
        <v>0</v>
      </c>
      <c r="H26" t="str">
        <f>paracetamol!AM87</f>
        <v>0</v>
      </c>
      <c r="I26" t="str">
        <f>paracetamol!AN87</f>
        <v>0</v>
      </c>
      <c r="J26" t="str">
        <f>paracetamol!AO87</f>
        <v>0</v>
      </c>
      <c r="K26" t="str">
        <f>paracetamol!AP87</f>
        <v>0</v>
      </c>
      <c r="L26" t="str">
        <f>paracetamol!AQ87</f>
        <v>0</v>
      </c>
      <c r="M26" t="str">
        <f>paracetamol!AR87</f>
        <v>0</v>
      </c>
      <c r="O26" t="s">
        <v>7</v>
      </c>
      <c r="P26">
        <f t="shared" si="26"/>
        <v>0</v>
      </c>
      <c r="Q26">
        <f t="shared" si="17"/>
        <v>-1.8670212996000649E-2</v>
      </c>
      <c r="R26">
        <f t="shared" si="18"/>
        <v>-1.3056828233725226E-2</v>
      </c>
      <c r="S26">
        <f t="shared" si="19"/>
        <v>-1.8789800346827382E-2</v>
      </c>
      <c r="T26">
        <f t="shared" si="27"/>
        <v>0</v>
      </c>
      <c r="U26">
        <f t="shared" si="20"/>
        <v>0</v>
      </c>
      <c r="V26">
        <f t="shared" si="21"/>
        <v>0</v>
      </c>
      <c r="W26">
        <f t="shared" si="22"/>
        <v>0</v>
      </c>
      <c r="X26">
        <f t="shared" si="28"/>
        <v>0</v>
      </c>
      <c r="Y26">
        <f t="shared" si="23"/>
        <v>0</v>
      </c>
      <c r="Z26">
        <f t="shared" si="24"/>
        <v>0</v>
      </c>
      <c r="AA26">
        <f t="shared" si="25"/>
        <v>0</v>
      </c>
    </row>
    <row r="27" spans="1:46" x14ac:dyDescent="0.3">
      <c r="A27" t="str">
        <f>paracetamol!AF88</f>
        <v>H</v>
      </c>
      <c r="B27" t="str">
        <f>paracetamol!AG88</f>
        <v>0</v>
      </c>
      <c r="C27" t="str">
        <f>paracetamol!AH88</f>
        <v>0</v>
      </c>
      <c r="D27">
        <f>paracetamol!AI88</f>
        <v>0.12219999999999998</v>
      </c>
      <c r="E27" s="69">
        <f>paracetamol!AJ88</f>
        <v>7.9100000000000004E-2</v>
      </c>
      <c r="F27" t="str">
        <f>paracetamol!AK88</f>
        <v>0</v>
      </c>
      <c r="G27" t="str">
        <f>paracetamol!AL88</f>
        <v>0</v>
      </c>
      <c r="H27" t="str">
        <f>paracetamol!AM88</f>
        <v>0</v>
      </c>
      <c r="I27" s="69" t="str">
        <f>paracetamol!AN88</f>
        <v>0</v>
      </c>
      <c r="J27">
        <f>paracetamol!AO88</f>
        <v>1.4900000000000024E-2</v>
      </c>
      <c r="K27">
        <f>paracetamol!AP88</f>
        <v>4.1100000000000025E-2</v>
      </c>
      <c r="L27">
        <f>paracetamol!AQ88</f>
        <v>5.7800000000000018E-2</v>
      </c>
      <c r="M27" t="str">
        <f>paracetamol!AR88</f>
        <v>0</v>
      </c>
      <c r="O27" t="s">
        <v>8</v>
      </c>
      <c r="P27">
        <f t="shared" si="26"/>
        <v>0</v>
      </c>
      <c r="Q27">
        <f t="shared" si="17"/>
        <v>0</v>
      </c>
      <c r="R27">
        <f t="shared" si="18"/>
        <v>-3.7615548469668698E-2</v>
      </c>
      <c r="S27">
        <f t="shared" si="19"/>
        <v>-2.652682315367573E-2</v>
      </c>
      <c r="T27">
        <f t="shared" si="27"/>
        <v>0</v>
      </c>
      <c r="U27">
        <f t="shared" si="20"/>
        <v>0</v>
      </c>
      <c r="V27">
        <f t="shared" si="21"/>
        <v>0</v>
      </c>
      <c r="W27">
        <f t="shared" si="22"/>
        <v>0</v>
      </c>
      <c r="X27">
        <f t="shared" si="28"/>
        <v>-7.788019075625356E-3</v>
      </c>
      <c r="Y27">
        <f t="shared" si="23"/>
        <v>-1.826143616512594E-2</v>
      </c>
      <c r="Z27">
        <f t="shared" si="24"/>
        <v>-2.4159286277770763E-2</v>
      </c>
      <c r="AA27">
        <f t="shared" si="25"/>
        <v>0</v>
      </c>
      <c r="AR27" s="33" t="s">
        <v>64</v>
      </c>
      <c r="AS27" s="33" t="s">
        <v>65</v>
      </c>
      <c r="AT27" s="33" t="s">
        <v>66</v>
      </c>
    </row>
    <row r="28" spans="1:46" x14ac:dyDescent="0.3">
      <c r="AQ28" s="38" t="str">
        <f>$AD$6</f>
        <v>C</v>
      </c>
      <c r="AR28" s="34">
        <f>STDEV(AD7:AD9)</f>
        <v>7.227669553762904E-2</v>
      </c>
      <c r="AS28" s="34">
        <f>STDEV(AD15:AD17)</f>
        <v>7.0077764894887207E-2</v>
      </c>
      <c r="AT28" s="34">
        <f>STDEV(AD23:AD25)</f>
        <v>1.1547005383792517</v>
      </c>
    </row>
    <row r="29" spans="1:46" x14ac:dyDescent="0.3">
      <c r="A29" s="98" t="str">
        <f t="shared" ref="A29" si="29">$AF$6</f>
        <v>P + B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Q29" s="40" t="str">
        <f>$AE$6</f>
        <v>P</v>
      </c>
      <c r="AR29" s="34">
        <f>STDEV(AE7:AE9)</f>
        <v>0.25464789379886416</v>
      </c>
      <c r="AS29" s="34" t="e">
        <f>STDEV(AE15:AE17)</f>
        <v>#DIV/0!</v>
      </c>
      <c r="AT29" s="34">
        <f>STDEV(AE23:AE25)</f>
        <v>0</v>
      </c>
    </row>
    <row r="30" spans="1:46" x14ac:dyDescent="0.3">
      <c r="A30">
        <f>'P + B'!AF79</f>
        <v>168</v>
      </c>
      <c r="AQ30" s="40" t="str">
        <f>$AF$6</f>
        <v>P + B</v>
      </c>
      <c r="AR30" s="34">
        <f>STDEV(AF7:AF9)</f>
        <v>0.60326135402688286</v>
      </c>
      <c r="AS30" s="34">
        <f>STDEV(AF15:AF17)</f>
        <v>0.27739648474546075</v>
      </c>
      <c r="AT30" s="34">
        <f>STDEV(AF23:AF25)</f>
        <v>2.5166114784235831</v>
      </c>
    </row>
    <row r="31" spans="1:46" x14ac:dyDescent="0.3">
      <c r="A31" t="str">
        <f>'P + B'!AF80</f>
        <v>Abs</v>
      </c>
      <c r="B31">
        <f>'P + B'!AG80</f>
        <v>1</v>
      </c>
      <c r="C31">
        <f>'P + B'!AH80</f>
        <v>2</v>
      </c>
      <c r="D31">
        <f>'P + B'!AI80</f>
        <v>3</v>
      </c>
      <c r="E31">
        <f>'P + B'!AJ80</f>
        <v>4</v>
      </c>
      <c r="F31">
        <f>'P + B'!AK80</f>
        <v>5</v>
      </c>
      <c r="G31">
        <f>'P + B'!AL80</f>
        <v>6</v>
      </c>
      <c r="H31">
        <f>'P + B'!AM80</f>
        <v>7</v>
      </c>
      <c r="I31">
        <f>'P + B'!AN80</f>
        <v>8</v>
      </c>
      <c r="J31">
        <f>'P + B'!AO80</f>
        <v>9</v>
      </c>
      <c r="K31">
        <f>'P + B'!AP80</f>
        <v>10</v>
      </c>
      <c r="L31">
        <f>'P + B'!AQ80</f>
        <v>11</v>
      </c>
      <c r="M31">
        <f>'P + B'!AR80</f>
        <v>12</v>
      </c>
      <c r="P31">
        <v>1</v>
      </c>
      <c r="Q31">
        <v>2</v>
      </c>
      <c r="R31">
        <v>3</v>
      </c>
      <c r="S31">
        <v>4</v>
      </c>
      <c r="T31">
        <v>5</v>
      </c>
      <c r="U31">
        <v>6</v>
      </c>
      <c r="V31">
        <v>7</v>
      </c>
      <c r="W31">
        <v>8</v>
      </c>
      <c r="X31">
        <v>9</v>
      </c>
      <c r="Y31">
        <v>10</v>
      </c>
      <c r="Z31">
        <v>11</v>
      </c>
      <c r="AA31">
        <v>12</v>
      </c>
      <c r="AQ31" s="41" t="str">
        <f>$AG$6</f>
        <v>B</v>
      </c>
      <c r="AR31" s="34">
        <f>STDEV(AG7:AG9)</f>
        <v>0.31866717502185732</v>
      </c>
      <c r="AS31" s="34">
        <f>STDEV(AG15:AG17)</f>
        <v>9.7807775584013879E-2</v>
      </c>
      <c r="AT31" s="34">
        <f>STDEVA(AG23:AG25)</f>
        <v>2.0816659994661326</v>
      </c>
    </row>
    <row r="32" spans="1:46" x14ac:dyDescent="0.3">
      <c r="A32" t="str">
        <f>'P + B'!AF81</f>
        <v>A</v>
      </c>
      <c r="B32" s="3">
        <f>'P + B'!AG81</f>
        <v>0</v>
      </c>
      <c r="C32" s="3">
        <f>'P + B'!AH81</f>
        <v>1.3299999999999979E-2</v>
      </c>
      <c r="D32" s="3">
        <f>'P + B'!AI81</f>
        <v>1.529999999999998E-2</v>
      </c>
      <c r="E32" s="3">
        <f>'P + B'!AJ81</f>
        <v>1.5200000000000047E-2</v>
      </c>
      <c r="F32" s="3">
        <f>'P + B'!AK81</f>
        <v>0</v>
      </c>
      <c r="G32" s="3">
        <f>'P + B'!AL81</f>
        <v>1.9113</v>
      </c>
      <c r="H32" s="3" t="str">
        <f>'P + B'!AM81</f>
        <v>0</v>
      </c>
      <c r="I32" s="3" t="str">
        <f>'P + B'!AN81</f>
        <v>0</v>
      </c>
      <c r="J32" s="3">
        <f>'P + B'!AO81</f>
        <v>0</v>
      </c>
      <c r="K32" s="3" t="str">
        <f>'P + B'!AP81</f>
        <v>0</v>
      </c>
      <c r="L32" s="3" t="str">
        <f>'P + B'!AQ81</f>
        <v>0</v>
      </c>
      <c r="M32" s="3">
        <f>'P + B'!AR81</f>
        <v>2.3505000000000003</v>
      </c>
      <c r="O32" t="s">
        <v>1</v>
      </c>
      <c r="P32">
        <f>IFERROR(B32/(SUM($B$7:$E$14))*LN(B32/(SUM($B$7:$E$14))),0)</f>
        <v>0</v>
      </c>
      <c r="Q32">
        <f t="shared" ref="Q32:Q39" si="30">IFERROR(C32/(SUM($B$7:$E$14))*LN(C32/(SUM($B$7:$E$14))),0)</f>
        <v>-5.961659629935433E-3</v>
      </c>
      <c r="R32">
        <f t="shared" ref="R32:R39" si="31">IFERROR(D32/(SUM($B$7:$E$14))*LN(D32/(SUM($B$7:$E$14))),0)</f>
        <v>-6.7224435212077903E-3</v>
      </c>
      <c r="S32">
        <f t="shared" ref="S32:S39" si="32">IFERROR(E32/(SUM($B$7:$E$14))*LN(E32/(SUM($B$7:$E$14))),0)</f>
        <v>-6.6848167237319144E-3</v>
      </c>
      <c r="T32">
        <f>IFERROR(F32/(SUM($F$7:$I$14))*LN(F32/(SUM($F$7:$I$14))),0)</f>
        <v>0</v>
      </c>
      <c r="U32">
        <f t="shared" ref="U32:U39" si="33">IFERROR(G32/(SUM($F$7:$I$14))*LN(G32/(SUM($F$7:$I$14))),0)</f>
        <v>-0.27627940331808037</v>
      </c>
      <c r="V32">
        <f t="shared" ref="V32:V39" si="34">IFERROR(H32/(SUM($F$7:$I$14))*LN(H32/(SUM($F$7:$I$14))),0)</f>
        <v>0</v>
      </c>
      <c r="W32">
        <f t="shared" ref="W32:W39" si="35">IFERROR(I32/(SUM($F$7:$I$14))*LN(I32/(SUM($F$7:$I$14))),0)</f>
        <v>0</v>
      </c>
      <c r="X32">
        <f>IFERROR(J32/(SUM($J$7:$M$14))*LN(J32/(SUM($J$7:$M$14))),0)</f>
        <v>0</v>
      </c>
      <c r="Y32">
        <f t="shared" ref="Y32:Y39" si="36">IFERROR(K32/(SUM($J$7:$M$14))*LN(K32/(SUM($J$7:$M$14))),0)</f>
        <v>0</v>
      </c>
      <c r="Z32">
        <f t="shared" ref="Z32:Z39" si="37">IFERROR(L32/(SUM($J$7:$M$14))*LN(L32/(SUM($J$7:$M$14))),0)</f>
        <v>0</v>
      </c>
      <c r="AA32">
        <f t="shared" ref="AA32:AA39" si="38">IFERROR(M32/(SUM($J$7:$M$14))*LN(M32/(SUM($J$7:$M$14))),0)</f>
        <v>-0.30976249061771077</v>
      </c>
      <c r="AQ32" s="65"/>
      <c r="AR32" s="34"/>
      <c r="AS32" s="34"/>
      <c r="AT32" s="34"/>
    </row>
    <row r="33" spans="1:46" x14ac:dyDescent="0.3">
      <c r="A33" t="str">
        <f>'P + B'!AF82</f>
        <v>B</v>
      </c>
      <c r="B33" s="3">
        <f>'P + B'!AG82</f>
        <v>8.1199999999999994E-2</v>
      </c>
      <c r="C33" s="3" t="str">
        <f>'P + B'!AH82</f>
        <v>0</v>
      </c>
      <c r="D33" s="3" t="str">
        <f>'P + B'!AI82</f>
        <v>0</v>
      </c>
      <c r="E33" s="3">
        <f>'P + B'!AJ82</f>
        <v>1.150000000000001E-2</v>
      </c>
      <c r="F33" s="3" t="str">
        <f>'P + B'!AK82</f>
        <v>0</v>
      </c>
      <c r="G33" s="3" t="str">
        <f>'P + B'!AL82</f>
        <v>0</v>
      </c>
      <c r="H33" s="3" t="str">
        <f>'P + B'!AM82</f>
        <v>0</v>
      </c>
      <c r="I33" s="3" t="str">
        <f>'P + B'!AN82</f>
        <v>0</v>
      </c>
      <c r="J33" s="3" t="str">
        <f>'P + B'!AO82</f>
        <v>0</v>
      </c>
      <c r="K33" s="3" t="str">
        <f>'P + B'!AP82</f>
        <v>0</v>
      </c>
      <c r="L33" s="3" t="str">
        <f>'P + B'!AQ82</f>
        <v>0</v>
      </c>
      <c r="M33" s="3" t="str">
        <f>'P + B'!AR82</f>
        <v>0</v>
      </c>
      <c r="O33" t="s">
        <v>2</v>
      </c>
      <c r="P33">
        <f t="shared" ref="P33:P39" si="39">IFERROR(B33/(SUM($B$7:$E$14))*LN(B33/(SUM($B$7:$E$14))),0)</f>
        <v>-2.7096364498915268E-2</v>
      </c>
      <c r="Q33">
        <f t="shared" si="30"/>
        <v>0</v>
      </c>
      <c r="R33">
        <f t="shared" si="31"/>
        <v>0</v>
      </c>
      <c r="S33">
        <f t="shared" si="32"/>
        <v>-5.2606995021017774E-3</v>
      </c>
      <c r="T33">
        <f t="shared" ref="T33:T39" si="40">IFERROR(F33/(SUM($F$7:$I$14))*LN(F33/(SUM($F$7:$I$14))),0)</f>
        <v>0</v>
      </c>
      <c r="U33">
        <f t="shared" si="33"/>
        <v>0</v>
      </c>
      <c r="V33">
        <f t="shared" si="34"/>
        <v>0</v>
      </c>
      <c r="W33">
        <f t="shared" si="35"/>
        <v>0</v>
      </c>
      <c r="X33">
        <f t="shared" ref="X33:X39" si="41">IFERROR(J33/(SUM($J$7:$M$14))*LN(J33/(SUM($J$7:$M$14))),0)</f>
        <v>0</v>
      </c>
      <c r="Y33">
        <f t="shared" si="36"/>
        <v>0</v>
      </c>
      <c r="Z33">
        <f t="shared" si="37"/>
        <v>0</v>
      </c>
      <c r="AA33">
        <f t="shared" si="38"/>
        <v>0</v>
      </c>
      <c r="AQ33" s="63"/>
      <c r="AR33" s="34"/>
      <c r="AS33" s="34"/>
      <c r="AT33" s="34"/>
    </row>
    <row r="34" spans="1:46" x14ac:dyDescent="0.3">
      <c r="A34" t="str">
        <f>'P + B'!AF83</f>
        <v>C</v>
      </c>
      <c r="B34" s="3">
        <f>'P + B'!AG83</f>
        <v>0.11210000000000003</v>
      </c>
      <c r="C34" s="3">
        <f>'P + B'!AH83</f>
        <v>0.44650000000000006</v>
      </c>
      <c r="D34" s="3">
        <f>'P + B'!AI83</f>
        <v>9.5000000000000084E-3</v>
      </c>
      <c r="E34" s="3">
        <f>'P + B'!AJ83</f>
        <v>9.5999999999999974E-3</v>
      </c>
      <c r="F34" s="3" t="str">
        <f>'P + B'!AK83</f>
        <v>0</v>
      </c>
      <c r="G34" s="3" t="str">
        <f>'P + B'!AL83</f>
        <v>0</v>
      </c>
      <c r="H34" s="3" t="str">
        <f>'P + B'!AM83</f>
        <v>0</v>
      </c>
      <c r="I34" s="3">
        <f>'P + B'!AN83</f>
        <v>3.1200000000000117E-2</v>
      </c>
      <c r="J34" s="3" t="str">
        <f>'P + B'!AO83</f>
        <v>0</v>
      </c>
      <c r="K34" s="3">
        <f>'P + B'!AP83</f>
        <v>0.45510000000000006</v>
      </c>
      <c r="L34" s="3" t="str">
        <f>'P + B'!AQ83</f>
        <v>0</v>
      </c>
      <c r="M34" s="3" t="str">
        <f>'P + B'!AR83</f>
        <v>0</v>
      </c>
      <c r="O34" t="s">
        <v>3</v>
      </c>
      <c r="P34">
        <f t="shared" si="39"/>
        <v>-3.5118863689963115E-2</v>
      </c>
      <c r="Q34">
        <f t="shared" si="30"/>
        <v>-0.10080965144568635</v>
      </c>
      <c r="R34">
        <f t="shared" si="31"/>
        <v>-4.4607131373752386E-3</v>
      </c>
      <c r="S34">
        <f t="shared" si="32"/>
        <v>-4.501303327039026E-3</v>
      </c>
      <c r="T34">
        <f t="shared" si="40"/>
        <v>0</v>
      </c>
      <c r="U34">
        <f t="shared" si="33"/>
        <v>0</v>
      </c>
      <c r="V34">
        <f t="shared" si="34"/>
        <v>0</v>
      </c>
      <c r="W34">
        <f t="shared" si="35"/>
        <v>-1.3985942956171777E-2</v>
      </c>
      <c r="X34">
        <f t="shared" si="41"/>
        <v>0</v>
      </c>
      <c r="Y34">
        <f t="shared" si="36"/>
        <v>-0.11768850388105098</v>
      </c>
      <c r="Z34">
        <f t="shared" si="37"/>
        <v>0</v>
      </c>
      <c r="AA34">
        <f t="shared" si="38"/>
        <v>0</v>
      </c>
      <c r="AQ34" s="63"/>
      <c r="AR34" s="34"/>
      <c r="AS34" s="34"/>
      <c r="AT34" s="34"/>
    </row>
    <row r="35" spans="1:46" x14ac:dyDescent="0.3">
      <c r="A35" t="str">
        <f>'P + B'!AF84</f>
        <v>D</v>
      </c>
      <c r="B35" s="3">
        <f>'P + B'!AG84</f>
        <v>0.10589999999999999</v>
      </c>
      <c r="C35" s="3" t="str">
        <f>'P + B'!AH84</f>
        <v>0</v>
      </c>
      <c r="D35" s="3" t="str">
        <f>'P + B'!AI84</f>
        <v>0</v>
      </c>
      <c r="E35" s="3">
        <f>'P + B'!AJ84</f>
        <v>1.4500000000000013E-2</v>
      </c>
      <c r="F35" s="3" t="str">
        <f>'P + B'!AK84</f>
        <v>0</v>
      </c>
      <c r="G35" s="3" t="str">
        <f>'P + B'!AL84</f>
        <v>0</v>
      </c>
      <c r="H35" s="3" t="str">
        <f>'P + B'!AM84</f>
        <v>0</v>
      </c>
      <c r="I35" s="3" t="str">
        <f>'P + B'!AN84</f>
        <v>0</v>
      </c>
      <c r="J35" s="3">
        <f>'P + B'!AO84</f>
        <v>5.5000000000000049E-3</v>
      </c>
      <c r="K35" s="3" t="str">
        <f>'P + B'!AP84</f>
        <v>0</v>
      </c>
      <c r="L35" s="3" t="str">
        <f>'P + B'!AQ84</f>
        <v>0</v>
      </c>
      <c r="M35" s="3" t="str">
        <f>'P + B'!AR84</f>
        <v>0</v>
      </c>
      <c r="O35" t="s">
        <v>4</v>
      </c>
      <c r="P35">
        <f t="shared" si="39"/>
        <v>-3.3558008187907995E-2</v>
      </c>
      <c r="Q35">
        <f t="shared" si="30"/>
        <v>0</v>
      </c>
      <c r="R35">
        <f t="shared" si="31"/>
        <v>0</v>
      </c>
      <c r="S35">
        <f t="shared" si="32"/>
        <v>-6.4202470980223138E-3</v>
      </c>
      <c r="T35">
        <f t="shared" si="40"/>
        <v>0</v>
      </c>
      <c r="U35">
        <f t="shared" si="33"/>
        <v>0</v>
      </c>
      <c r="V35">
        <f t="shared" si="34"/>
        <v>0</v>
      </c>
      <c r="W35">
        <f t="shared" si="35"/>
        <v>0</v>
      </c>
      <c r="X35">
        <f t="shared" si="41"/>
        <v>-3.2981389317863299E-3</v>
      </c>
      <c r="Y35">
        <f t="shared" si="36"/>
        <v>0</v>
      </c>
      <c r="Z35">
        <f t="shared" si="37"/>
        <v>0</v>
      </c>
      <c r="AA35">
        <f t="shared" si="38"/>
        <v>0</v>
      </c>
      <c r="AQ35" s="64"/>
      <c r="AR35" s="34"/>
      <c r="AS35" s="34"/>
      <c r="AT35" s="34"/>
    </row>
    <row r="36" spans="1:46" x14ac:dyDescent="0.3">
      <c r="A36" t="str">
        <f>'P + B'!AF85</f>
        <v>E</v>
      </c>
      <c r="B36" s="3">
        <f>'P + B'!AG85</f>
        <v>1.0828000000000002</v>
      </c>
      <c r="C36" s="3" t="str">
        <f>'P + B'!AH85</f>
        <v>0</v>
      </c>
      <c r="D36" s="3" t="str">
        <f>'P + B'!AI85</f>
        <v>0</v>
      </c>
      <c r="E36" s="3" t="str">
        <f>'P + B'!AJ85</f>
        <v>0</v>
      </c>
      <c r="F36" s="3" t="str">
        <f>'P + B'!AK85</f>
        <v>0</v>
      </c>
      <c r="G36" s="3">
        <f>'P + B'!AL85</f>
        <v>8.8899999999999979E-2</v>
      </c>
      <c r="H36" s="3" t="str">
        <f>'P + B'!AM85</f>
        <v>0</v>
      </c>
      <c r="I36" s="3" t="str">
        <f>'P + B'!AN85</f>
        <v>0</v>
      </c>
      <c r="J36" s="3" t="str">
        <f>'P + B'!AO85</f>
        <v>0</v>
      </c>
      <c r="K36" s="3" t="str">
        <f>'P + B'!AP85</f>
        <v>0</v>
      </c>
      <c r="L36" s="3">
        <f>'P + B'!AQ85</f>
        <v>0.12170000000000003</v>
      </c>
      <c r="M36" s="3" t="str">
        <f>'P + B'!AR85</f>
        <v>0</v>
      </c>
      <c r="O36" t="s">
        <v>5</v>
      </c>
      <c r="P36">
        <f t="shared" si="39"/>
        <v>-0.18373932728091938</v>
      </c>
      <c r="Q36">
        <f t="shared" si="30"/>
        <v>0</v>
      </c>
      <c r="R36">
        <f t="shared" si="31"/>
        <v>0</v>
      </c>
      <c r="S36">
        <f t="shared" si="32"/>
        <v>0</v>
      </c>
      <c r="T36">
        <f t="shared" si="40"/>
        <v>0</v>
      </c>
      <c r="U36">
        <f t="shared" si="33"/>
        <v>-3.2980702183547025E-2</v>
      </c>
      <c r="V36">
        <f t="shared" si="34"/>
        <v>0</v>
      </c>
      <c r="W36">
        <f t="shared" si="35"/>
        <v>0</v>
      </c>
      <c r="X36">
        <f t="shared" si="41"/>
        <v>0</v>
      </c>
      <c r="Y36">
        <f t="shared" si="36"/>
        <v>0</v>
      </c>
      <c r="Z36">
        <f t="shared" si="37"/>
        <v>-4.3869452482517148E-2</v>
      </c>
      <c r="AA36">
        <f t="shared" si="38"/>
        <v>0</v>
      </c>
      <c r="AQ36" s="65"/>
      <c r="AR36" s="34"/>
      <c r="AS36" s="34"/>
      <c r="AT36" s="34"/>
    </row>
    <row r="37" spans="1:46" x14ac:dyDescent="0.3">
      <c r="A37" t="str">
        <f>'P + B'!AF86</f>
        <v>F</v>
      </c>
      <c r="B37" s="3">
        <f>'P + B'!AG86</f>
        <v>1.1699999999999988E-2</v>
      </c>
      <c r="C37" s="3">
        <f>'P + B'!AH86</f>
        <v>3.1999999999999806E-3</v>
      </c>
      <c r="D37" s="3">
        <f>'P + B'!AI86</f>
        <v>1.2000000000000011E-2</v>
      </c>
      <c r="E37" s="3">
        <f>'P + B'!AJ86</f>
        <v>1.6100000000000003E-2</v>
      </c>
      <c r="F37" s="3" t="str">
        <f>'P + B'!AK86</f>
        <v>0</v>
      </c>
      <c r="G37" s="3" t="str">
        <f>'P + B'!AL86</f>
        <v>0</v>
      </c>
      <c r="H37" s="3" t="str">
        <f>'P + B'!AM86</f>
        <v>0</v>
      </c>
      <c r="I37" s="3" t="str">
        <f>'P + B'!AN86</f>
        <v>0</v>
      </c>
      <c r="J37" s="3">
        <f>'P + B'!AO86</f>
        <v>1.5489999999999999</v>
      </c>
      <c r="K37" s="3" t="str">
        <f>'P + B'!AP86</f>
        <v>0</v>
      </c>
      <c r="L37" s="3" t="str">
        <f>'P + B'!AQ86</f>
        <v>0</v>
      </c>
      <c r="M37" s="3" t="str">
        <f>'P + B'!AR86</f>
        <v>0</v>
      </c>
      <c r="O37" t="s">
        <v>6</v>
      </c>
      <c r="P37">
        <f t="shared" si="39"/>
        <v>-5.3394174919811285E-3</v>
      </c>
      <c r="Q37">
        <f t="shared" si="30"/>
        <v>-1.7230213148960794E-3</v>
      </c>
      <c r="R37">
        <f t="shared" si="31"/>
        <v>-5.4570897348512051E-3</v>
      </c>
      <c r="S37">
        <f t="shared" si="32"/>
        <v>-7.0219902747863027E-3</v>
      </c>
      <c r="T37">
        <f t="shared" si="40"/>
        <v>0</v>
      </c>
      <c r="U37">
        <f t="shared" si="33"/>
        <v>0</v>
      </c>
      <c r="V37">
        <f t="shared" si="34"/>
        <v>0</v>
      </c>
      <c r="W37">
        <f t="shared" si="35"/>
        <v>0</v>
      </c>
      <c r="X37">
        <f t="shared" si="41"/>
        <v>-0.25402856593526679</v>
      </c>
      <c r="Y37">
        <f t="shared" si="36"/>
        <v>0</v>
      </c>
      <c r="Z37">
        <f t="shared" si="37"/>
        <v>0</v>
      </c>
      <c r="AA37">
        <f t="shared" si="38"/>
        <v>0</v>
      </c>
      <c r="AQ37" s="63"/>
      <c r="AR37" s="34"/>
      <c r="AS37" s="34"/>
      <c r="AT37" s="34"/>
    </row>
    <row r="38" spans="1:46" x14ac:dyDescent="0.3">
      <c r="A38" t="str">
        <f>'P + B'!AF87</f>
        <v>G</v>
      </c>
      <c r="B38" s="3" t="str">
        <f>'P + B'!AG87</f>
        <v>0</v>
      </c>
      <c r="C38" s="3">
        <f>'P + B'!AH87</f>
        <v>0.55649999999999999</v>
      </c>
      <c r="D38" s="3" t="str">
        <f>'P + B'!AI87</f>
        <v>0</v>
      </c>
      <c r="E38" s="3">
        <f>'P + B'!AJ87</f>
        <v>1.7900000000000027E-2</v>
      </c>
      <c r="F38" s="3" t="str">
        <f>'P + B'!AK87</f>
        <v>0</v>
      </c>
      <c r="G38" s="3">
        <f>'P + B'!AL87</f>
        <v>0.19940000000000002</v>
      </c>
      <c r="H38" s="3" t="str">
        <f>'P + B'!AM87</f>
        <v>0</v>
      </c>
      <c r="I38" s="3" t="str">
        <f>'P + B'!AN87</f>
        <v>0</v>
      </c>
      <c r="J38" s="3">
        <f>'P + B'!AO87</f>
        <v>2.3605</v>
      </c>
      <c r="K38" s="3" t="str">
        <f>'P + B'!AP87</f>
        <v>0</v>
      </c>
      <c r="L38" s="3" t="str">
        <f>'P + B'!AQ87</f>
        <v>0</v>
      </c>
      <c r="M38" s="3" t="str">
        <f>'P + B'!AR87</f>
        <v>0</v>
      </c>
      <c r="O38" t="s">
        <v>7</v>
      </c>
      <c r="P38">
        <f t="shared" si="39"/>
        <v>0</v>
      </c>
      <c r="Q38">
        <f t="shared" si="30"/>
        <v>-0.1178855216889573</v>
      </c>
      <c r="R38">
        <f t="shared" si="31"/>
        <v>0</v>
      </c>
      <c r="S38">
        <f t="shared" si="32"/>
        <v>-7.6869450766357391E-3</v>
      </c>
      <c r="T38">
        <f t="shared" si="40"/>
        <v>0</v>
      </c>
      <c r="U38">
        <f t="shared" si="33"/>
        <v>-6.2086523435588799E-2</v>
      </c>
      <c r="V38">
        <f t="shared" si="34"/>
        <v>0</v>
      </c>
      <c r="W38">
        <f t="shared" si="35"/>
        <v>0</v>
      </c>
      <c r="X38">
        <f t="shared" si="41"/>
        <v>-0.31030633407041963</v>
      </c>
      <c r="Y38">
        <f t="shared" si="36"/>
        <v>0</v>
      </c>
      <c r="Z38">
        <f t="shared" si="37"/>
        <v>0</v>
      </c>
      <c r="AA38">
        <f t="shared" si="38"/>
        <v>0</v>
      </c>
      <c r="AQ38" s="63"/>
      <c r="AR38" s="34"/>
      <c r="AS38" s="34"/>
      <c r="AT38" s="34"/>
    </row>
    <row r="39" spans="1:46" x14ac:dyDescent="0.3">
      <c r="A39" t="str">
        <f>'P + B'!AF88</f>
        <v>H</v>
      </c>
      <c r="B39" s="3">
        <f>'P + B'!AG88</f>
        <v>1.8768000000000002</v>
      </c>
      <c r="C39" s="3" t="str">
        <f>'P + B'!AH88</f>
        <v>0</v>
      </c>
      <c r="D39" s="3" t="str">
        <f>'P + B'!AI88</f>
        <v>0</v>
      </c>
      <c r="E39" s="3" t="str">
        <f>'P + B'!AJ88</f>
        <v>0</v>
      </c>
      <c r="F39" s="3" t="str">
        <f>'P + B'!AK88</f>
        <v>0</v>
      </c>
      <c r="G39" s="3" t="str">
        <f>'P + B'!AL88</f>
        <v>0</v>
      </c>
      <c r="H39" s="3" t="str">
        <f>'P + B'!AM88</f>
        <v>0</v>
      </c>
      <c r="I39" s="3" t="str">
        <f>'P + B'!AN88</f>
        <v>0</v>
      </c>
      <c r="J39" s="3">
        <f>'P + B'!AO88</f>
        <v>1.5286</v>
      </c>
      <c r="K39" s="3" t="str">
        <f>'P + B'!AP88</f>
        <v>0</v>
      </c>
      <c r="L39" s="3">
        <f>'P + B'!AQ88</f>
        <v>1.9619999999999997</v>
      </c>
      <c r="M39" s="3" t="str">
        <f>'P + B'!AR88</f>
        <v>0</v>
      </c>
      <c r="O39" t="s">
        <v>8</v>
      </c>
      <c r="P39">
        <f t="shared" si="39"/>
        <v>-0.253114270421401</v>
      </c>
      <c r="Q39">
        <f t="shared" si="30"/>
        <v>0</v>
      </c>
      <c r="R39">
        <f t="shared" si="31"/>
        <v>0</v>
      </c>
      <c r="S39">
        <f t="shared" si="32"/>
        <v>0</v>
      </c>
      <c r="T39">
        <f t="shared" si="40"/>
        <v>0</v>
      </c>
      <c r="U39">
        <f t="shared" si="33"/>
        <v>0</v>
      </c>
      <c r="V39">
        <f t="shared" si="34"/>
        <v>0</v>
      </c>
      <c r="W39">
        <f t="shared" si="35"/>
        <v>0</v>
      </c>
      <c r="X39">
        <f t="shared" si="41"/>
        <v>-0.25224828497491086</v>
      </c>
      <c r="Y39">
        <f t="shared" si="36"/>
        <v>0</v>
      </c>
      <c r="Z39">
        <f t="shared" si="37"/>
        <v>-0.28594144200480703</v>
      </c>
      <c r="AA39">
        <f t="shared" si="38"/>
        <v>0</v>
      </c>
      <c r="AQ39" s="64"/>
      <c r="AR39" s="34"/>
      <c r="AS39" s="34"/>
      <c r="AT39" s="34"/>
    </row>
    <row r="41" spans="1:46" x14ac:dyDescent="0.3">
      <c r="A41" s="98" t="str">
        <f t="shared" ref="A41" si="42">$AG$6</f>
        <v>B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</row>
    <row r="42" spans="1:46" x14ac:dyDescent="0.3">
      <c r="A42">
        <f>B!AF79</f>
        <v>168</v>
      </c>
    </row>
    <row r="43" spans="1:46" x14ac:dyDescent="0.3">
      <c r="A43" t="str">
        <f>B!AF80</f>
        <v>Abs</v>
      </c>
      <c r="B43">
        <f>B!AG80</f>
        <v>1</v>
      </c>
      <c r="C43">
        <f>B!AH80</f>
        <v>2</v>
      </c>
      <c r="D43">
        <f>B!AI80</f>
        <v>3</v>
      </c>
      <c r="E43">
        <f>B!AJ80</f>
        <v>4</v>
      </c>
      <c r="F43">
        <f>B!AK80</f>
        <v>5</v>
      </c>
      <c r="G43">
        <f>B!AL80</f>
        <v>6</v>
      </c>
      <c r="H43">
        <f>B!AM80</f>
        <v>7</v>
      </c>
      <c r="I43">
        <f>B!AN80</f>
        <v>8</v>
      </c>
      <c r="J43">
        <f>B!AO80</f>
        <v>9</v>
      </c>
      <c r="K43">
        <f>B!AP80</f>
        <v>10</v>
      </c>
      <c r="L43">
        <f>B!AQ80</f>
        <v>11</v>
      </c>
      <c r="M43">
        <f>B!AR80</f>
        <v>12</v>
      </c>
      <c r="P43">
        <v>1</v>
      </c>
      <c r="Q43">
        <v>2</v>
      </c>
      <c r="R43">
        <v>3</v>
      </c>
      <c r="S43">
        <v>4</v>
      </c>
      <c r="T43">
        <v>5</v>
      </c>
      <c r="U43">
        <v>6</v>
      </c>
      <c r="V43">
        <v>7</v>
      </c>
      <c r="W43">
        <v>8</v>
      </c>
      <c r="X43">
        <v>9</v>
      </c>
      <c r="Y43">
        <v>10</v>
      </c>
      <c r="Z43">
        <v>11</v>
      </c>
      <c r="AA43">
        <v>12</v>
      </c>
    </row>
    <row r="44" spans="1:46" x14ac:dyDescent="0.3">
      <c r="A44" t="str">
        <f>B!AF81</f>
        <v>A</v>
      </c>
      <c r="B44">
        <f>B!AG81</f>
        <v>0</v>
      </c>
      <c r="C44">
        <f>B!AH81</f>
        <v>4.8000000000000265E-3</v>
      </c>
      <c r="D44">
        <f>B!AI81</f>
        <v>2.8200000000000003E-2</v>
      </c>
      <c r="E44">
        <f>B!AJ81</f>
        <v>3.999999999999998E-2</v>
      </c>
      <c r="F44">
        <f>B!AK81</f>
        <v>0</v>
      </c>
      <c r="G44" t="str">
        <f>B!AL81</f>
        <v>0</v>
      </c>
      <c r="H44" t="str">
        <f>B!AM81</f>
        <v>0</v>
      </c>
      <c r="I44" t="str">
        <f>B!AN81</f>
        <v>0</v>
      </c>
      <c r="J44">
        <f>B!AO81</f>
        <v>0</v>
      </c>
      <c r="K44">
        <f>B!AP81</f>
        <v>3.0200000000000005E-2</v>
      </c>
      <c r="L44">
        <f>B!AQ81</f>
        <v>2.3899999999999977E-2</v>
      </c>
      <c r="M44" t="str">
        <f>B!AR81</f>
        <v>0</v>
      </c>
      <c r="O44" t="s">
        <v>1</v>
      </c>
      <c r="P44">
        <f>IFERROR(B44/(SUM($B$7:$E$14))*LN(B44/(SUM($B$7:$E$14))),0)</f>
        <v>0</v>
      </c>
      <c r="Q44">
        <f t="shared" ref="Q44:Q51" si="43">IFERROR(C44/(SUM($B$7:$E$14))*LN(C44/(SUM($B$7:$E$14))),0)</f>
        <v>-2.461306684488605E-3</v>
      </c>
      <c r="R44">
        <f t="shared" ref="R44:R51" si="44">IFERROR(D44/(SUM($B$7:$E$14))*LN(D44/(SUM($B$7:$E$14))),0)</f>
        <v>-1.1298622083680002E-2</v>
      </c>
      <c r="S44">
        <f t="shared" ref="S44:S51" si="45">IFERROR(E44/(SUM($B$7:$E$14))*LN(E44/(SUM($B$7:$E$14))),0)</f>
        <v>-1.5141128085656902E-2</v>
      </c>
      <c r="T44">
        <f>IFERROR(F44/(SUM($F$7:$I$14))*LN(F44/(SUM($F$7:$I$14))),0)</f>
        <v>0</v>
      </c>
      <c r="U44">
        <f t="shared" ref="U44:U51" si="46">IFERROR(G44/(SUM($F$7:$I$14))*LN(G44/(SUM($F$7:$I$14))),0)</f>
        <v>0</v>
      </c>
      <c r="V44">
        <f t="shared" ref="V44:V51" si="47">IFERROR(H44/(SUM($F$7:$I$14))*LN(H44/(SUM($F$7:$I$14))),0)</f>
        <v>0</v>
      </c>
      <c r="W44">
        <f t="shared" ref="W44:W51" si="48">IFERROR(I44/(SUM($F$7:$I$14))*LN(I44/(SUM($F$7:$I$14))),0)</f>
        <v>0</v>
      </c>
      <c r="X44">
        <f>IFERROR(J44/(SUM($J$7:$M$14))*LN(J44/(SUM($J$7:$M$14))),0)</f>
        <v>0</v>
      </c>
      <c r="Y44">
        <f t="shared" ref="Y44:Y51" si="49">IFERROR(K44/(SUM($J$7:$M$14))*LN(K44/(SUM($J$7:$M$14))),0)</f>
        <v>-1.4137197705991257E-2</v>
      </c>
      <c r="Z44">
        <f t="shared" ref="Z44:Z51" si="50">IFERROR(L44/(SUM($J$7:$M$14))*LN(L44/(SUM($J$7:$M$14))),0)</f>
        <v>-1.16199374850609E-2</v>
      </c>
      <c r="AA44">
        <f t="shared" ref="AA44:AA51" si="51">IFERROR(M44/(SUM($J$7:$M$14))*LN(M44/(SUM($J$7:$M$14))),0)</f>
        <v>0</v>
      </c>
    </row>
    <row r="45" spans="1:46" x14ac:dyDescent="0.3">
      <c r="A45" t="str">
        <f>B!AF82</f>
        <v>B</v>
      </c>
      <c r="B45" t="str">
        <f>B!AG82</f>
        <v>0</v>
      </c>
      <c r="C45">
        <f>B!AH82</f>
        <v>3.7399999999999989E-2</v>
      </c>
      <c r="D45">
        <f>B!AI82</f>
        <v>4.7900000000000054E-2</v>
      </c>
      <c r="E45">
        <f>B!AJ82</f>
        <v>5.3899999999999948E-2</v>
      </c>
      <c r="F45" t="str">
        <f>B!AK82</f>
        <v>0</v>
      </c>
      <c r="G45">
        <f>B!AL82</f>
        <v>6.8000000000001393E-3</v>
      </c>
      <c r="H45" t="str">
        <f>B!AM82</f>
        <v>0</v>
      </c>
      <c r="I45" t="str">
        <f>B!AN82</f>
        <v>0</v>
      </c>
      <c r="J45" t="str">
        <f>B!AO82</f>
        <v>0</v>
      </c>
      <c r="K45">
        <f>B!AP82</f>
        <v>3.1400000000000039E-2</v>
      </c>
      <c r="L45">
        <f>B!AQ82</f>
        <v>2.0599999999999952E-2</v>
      </c>
      <c r="M45">
        <f>B!AR82</f>
        <v>2.2999999999999687E-3</v>
      </c>
      <c r="O45" t="s">
        <v>2</v>
      </c>
      <c r="P45">
        <f t="shared" ref="P45:P51" si="52">IFERROR(B45/(SUM($B$7:$E$14))*LN(B45/(SUM($B$7:$E$14))),0)</f>
        <v>0</v>
      </c>
      <c r="Q45">
        <f t="shared" si="43"/>
        <v>-1.4316103254687506E-2</v>
      </c>
      <c r="R45">
        <f t="shared" si="44"/>
        <v>-1.758488494310876E-2</v>
      </c>
      <c r="S45">
        <f t="shared" si="45"/>
        <v>-1.9384838741760557E-2</v>
      </c>
      <c r="T45">
        <f t="shared" ref="T45:T51" si="53">IFERROR(F45/(SUM($F$7:$I$14))*LN(F45/(SUM($F$7:$I$14))),0)</f>
        <v>0</v>
      </c>
      <c r="U45">
        <f t="shared" si="46"/>
        <v>-3.8128220978500085E-3</v>
      </c>
      <c r="V45">
        <f t="shared" si="47"/>
        <v>0</v>
      </c>
      <c r="W45">
        <f t="shared" si="48"/>
        <v>0</v>
      </c>
      <c r="X45">
        <f t="shared" ref="X45:X51" si="54">IFERROR(J45/(SUM($J$7:$M$14))*LN(J45/(SUM($J$7:$M$14))),0)</f>
        <v>0</v>
      </c>
      <c r="Y45">
        <f t="shared" si="49"/>
        <v>-1.4604438308395343E-2</v>
      </c>
      <c r="Z45">
        <f t="shared" si="50"/>
        <v>-1.0251926854463467E-2</v>
      </c>
      <c r="AA45">
        <f t="shared" si="51"/>
        <v>-1.5341004051910041E-3</v>
      </c>
    </row>
    <row r="46" spans="1:46" x14ac:dyDescent="0.3">
      <c r="A46" t="str">
        <f>B!AF83</f>
        <v>C</v>
      </c>
      <c r="B46">
        <f>B!AG83</f>
        <v>0.11070000000000002</v>
      </c>
      <c r="C46">
        <f>B!AH83</f>
        <v>3.7499999999999978E-2</v>
      </c>
      <c r="D46">
        <f>B!AI83</f>
        <v>5.0599999999999978E-2</v>
      </c>
      <c r="E46">
        <f>B!AJ83</f>
        <v>2.2999999999999687E-3</v>
      </c>
      <c r="F46" t="str">
        <f>B!AK83</f>
        <v>0</v>
      </c>
      <c r="G46">
        <f>B!AL83</f>
        <v>7.9500000000000071E-2</v>
      </c>
      <c r="H46" t="str">
        <f>B!AM83</f>
        <v>0</v>
      </c>
      <c r="I46" t="str">
        <f>B!AN83</f>
        <v>0</v>
      </c>
      <c r="J46" t="str">
        <f>B!AO83</f>
        <v>0</v>
      </c>
      <c r="K46">
        <f>B!AP83</f>
        <v>1.3999999999999568E-3</v>
      </c>
      <c r="L46" t="str">
        <f>B!AQ83</f>
        <v>0</v>
      </c>
      <c r="M46" t="str">
        <f>B!AR83</f>
        <v>0</v>
      </c>
      <c r="O46" t="s">
        <v>3</v>
      </c>
      <c r="P46">
        <f t="shared" si="52"/>
        <v>-3.4768354361870556E-2</v>
      </c>
      <c r="Q46">
        <f t="shared" si="43"/>
        <v>-1.4348041670416672E-2</v>
      </c>
      <c r="R46">
        <f t="shared" si="44"/>
        <v>-1.8400419894535006E-2</v>
      </c>
      <c r="S46">
        <f t="shared" si="45"/>
        <v>-1.2865126851056602E-3</v>
      </c>
      <c r="T46">
        <f t="shared" si="53"/>
        <v>0</v>
      </c>
      <c r="U46">
        <f t="shared" si="46"/>
        <v>-3.0149152577567562E-2</v>
      </c>
      <c r="V46">
        <f t="shared" si="47"/>
        <v>0</v>
      </c>
      <c r="W46">
        <f t="shared" si="48"/>
        <v>0</v>
      </c>
      <c r="X46">
        <f t="shared" si="54"/>
        <v>0</v>
      </c>
      <c r="Y46">
        <f t="shared" si="49"/>
        <v>-9.8748112041199343E-4</v>
      </c>
      <c r="Z46">
        <f t="shared" si="50"/>
        <v>0</v>
      </c>
      <c r="AA46">
        <f t="shared" si="51"/>
        <v>0</v>
      </c>
    </row>
    <row r="47" spans="1:46" x14ac:dyDescent="0.3">
      <c r="A47" t="str">
        <f>B!AF84</f>
        <v>D</v>
      </c>
      <c r="B47">
        <f>B!AG84</f>
        <v>1.3271000000000002</v>
      </c>
      <c r="C47">
        <f>B!AH84</f>
        <v>1.7193000000000001</v>
      </c>
      <c r="D47">
        <f>B!AI84</f>
        <v>4.8799999999999955E-2</v>
      </c>
      <c r="E47">
        <f>B!AJ84</f>
        <v>1.2199999999999989E-2</v>
      </c>
      <c r="F47">
        <f>B!AK84</f>
        <v>0.99360000000000004</v>
      </c>
      <c r="G47" t="str">
        <f>B!AL84</f>
        <v>0</v>
      </c>
      <c r="H47">
        <f>B!AM84</f>
        <v>0.97360000000000002</v>
      </c>
      <c r="I47" t="str">
        <f>B!AN84</f>
        <v>0</v>
      </c>
      <c r="J47" t="str">
        <f>B!AO84</f>
        <v>0</v>
      </c>
      <c r="K47">
        <f>B!AP84</f>
        <v>2.2600000000000009E-2</v>
      </c>
      <c r="L47" t="str">
        <f>B!AQ84</f>
        <v>0</v>
      </c>
      <c r="M47">
        <f>B!AR84</f>
        <v>3.8999999999999591E-3</v>
      </c>
      <c r="O47" t="s">
        <v>4</v>
      </c>
      <c r="P47">
        <f t="shared" si="52"/>
        <v>-0.20809982195994711</v>
      </c>
      <c r="Q47">
        <f t="shared" si="43"/>
        <v>-0.24141449384470359</v>
      </c>
      <c r="R47">
        <f t="shared" si="44"/>
        <v>-1.7857774563438102E-2</v>
      </c>
      <c r="S47">
        <f t="shared" si="45"/>
        <v>-5.5352733307856778E-3</v>
      </c>
      <c r="T47">
        <f t="shared" si="53"/>
        <v>-0.19159998266535094</v>
      </c>
      <c r="U47">
        <f t="shared" si="46"/>
        <v>0</v>
      </c>
      <c r="V47">
        <f t="shared" si="47"/>
        <v>-0.18920444536241321</v>
      </c>
      <c r="W47">
        <f t="shared" si="48"/>
        <v>0</v>
      </c>
      <c r="X47">
        <f t="shared" si="54"/>
        <v>0</v>
      </c>
      <c r="Y47">
        <f t="shared" si="49"/>
        <v>-1.1085517580352026E-2</v>
      </c>
      <c r="Z47">
        <f t="shared" si="50"/>
        <v>0</v>
      </c>
      <c r="AA47">
        <f t="shared" si="51"/>
        <v>-2.4422331755907982E-3</v>
      </c>
    </row>
    <row r="48" spans="1:46" x14ac:dyDescent="0.3">
      <c r="A48" t="str">
        <f>B!AF85</f>
        <v>E</v>
      </c>
      <c r="B48" t="str">
        <f>B!AG85</f>
        <v>0</v>
      </c>
      <c r="C48" t="str">
        <f>B!AH85</f>
        <v>0</v>
      </c>
      <c r="D48">
        <f>B!AI85</f>
        <v>4.7299999999999953E-2</v>
      </c>
      <c r="E48">
        <f>B!AJ85</f>
        <v>2.0899999999999974E-2</v>
      </c>
      <c r="F48" t="str">
        <f>B!AK85</f>
        <v>0</v>
      </c>
      <c r="G48">
        <f>B!AL85</f>
        <v>0.45860000000000012</v>
      </c>
      <c r="H48">
        <f>B!AM85</f>
        <v>0.49270000000000003</v>
      </c>
      <c r="I48" t="str">
        <f>B!AN85</f>
        <v>0</v>
      </c>
      <c r="J48" t="str">
        <f>B!AO85</f>
        <v>0</v>
      </c>
      <c r="K48">
        <f>B!AP85</f>
        <v>2.2100000000000009E-2</v>
      </c>
      <c r="L48">
        <f>B!AQ85</f>
        <v>3.6199999999999954E-2</v>
      </c>
      <c r="M48">
        <f>B!AR85</f>
        <v>1.3899999999999912E-2</v>
      </c>
      <c r="O48" t="s">
        <v>5</v>
      </c>
      <c r="P48">
        <f t="shared" si="52"/>
        <v>0</v>
      </c>
      <c r="Q48">
        <f t="shared" si="43"/>
        <v>0</v>
      </c>
      <c r="R48">
        <f t="shared" si="44"/>
        <v>-1.7402364929026543E-2</v>
      </c>
      <c r="S48">
        <f t="shared" si="45"/>
        <v>-8.7702198774875853E-3</v>
      </c>
      <c r="T48">
        <f t="shared" si="53"/>
        <v>0</v>
      </c>
      <c r="U48">
        <f t="shared" si="46"/>
        <v>-0.11460276356200652</v>
      </c>
      <c r="V48">
        <f t="shared" si="47"/>
        <v>-0.12051616525824259</v>
      </c>
      <c r="W48">
        <f t="shared" si="48"/>
        <v>0</v>
      </c>
      <c r="X48">
        <f t="shared" si="54"/>
        <v>0</v>
      </c>
      <c r="Y48">
        <f t="shared" si="49"/>
        <v>-1.0878451069828541E-2</v>
      </c>
      <c r="Z48">
        <f t="shared" si="50"/>
        <v>-1.6439230488432668E-2</v>
      </c>
      <c r="AA48">
        <f t="shared" si="51"/>
        <v>-7.3399187358774726E-3</v>
      </c>
    </row>
    <row r="49" spans="1:27" x14ac:dyDescent="0.3">
      <c r="A49" t="str">
        <f>B!AF86</f>
        <v>F</v>
      </c>
      <c r="B49">
        <f>B!AG86</f>
        <v>1.2999999999999901E-2</v>
      </c>
      <c r="C49">
        <f>B!AH86</f>
        <v>1.3799999999999923E-2</v>
      </c>
      <c r="D49">
        <f>B!AI86</f>
        <v>3.3100000000000018E-2</v>
      </c>
      <c r="E49">
        <f>B!AJ86</f>
        <v>2.9700000000000004E-2</v>
      </c>
      <c r="F49">
        <f>B!AK86</f>
        <v>6.3000000000001388E-3</v>
      </c>
      <c r="G49" t="str">
        <f>B!AL86</f>
        <v>0</v>
      </c>
      <c r="H49" t="str">
        <f>B!AM86</f>
        <v>0</v>
      </c>
      <c r="I49" t="str">
        <f>B!AN86</f>
        <v>0</v>
      </c>
      <c r="J49">
        <f>B!AO86</f>
        <v>9.8999999999999644E-3</v>
      </c>
      <c r="K49">
        <f>B!AP86</f>
        <v>1.1699999999999988E-2</v>
      </c>
      <c r="L49">
        <f>B!AQ86</f>
        <v>0.75639999999999996</v>
      </c>
      <c r="M49" t="str">
        <f>B!AR86</f>
        <v>0</v>
      </c>
      <c r="O49" t="s">
        <v>6</v>
      </c>
      <c r="P49">
        <f t="shared" si="52"/>
        <v>-5.8459646870175934E-3</v>
      </c>
      <c r="Q49">
        <f t="shared" si="43"/>
        <v>-6.1535370374771409E-3</v>
      </c>
      <c r="R49">
        <f t="shared" si="44"/>
        <v>-1.2926099915007412E-2</v>
      </c>
      <c r="S49">
        <f t="shared" si="45"/>
        <v>-1.1802158221531437E-2</v>
      </c>
      <c r="T49">
        <f t="shared" si="53"/>
        <v>-3.5679788362881909E-3</v>
      </c>
      <c r="U49">
        <f t="shared" si="46"/>
        <v>0</v>
      </c>
      <c r="V49">
        <f t="shared" si="47"/>
        <v>0</v>
      </c>
      <c r="W49">
        <f t="shared" si="48"/>
        <v>0</v>
      </c>
      <c r="X49">
        <f t="shared" si="54"/>
        <v>-5.4871990045789534E-3</v>
      </c>
      <c r="Y49">
        <f t="shared" si="49"/>
        <v>-6.3339085714684213E-3</v>
      </c>
      <c r="Z49">
        <f t="shared" si="50"/>
        <v>-0.16592278877819874</v>
      </c>
      <c r="AA49">
        <f t="shared" si="51"/>
        <v>0</v>
      </c>
    </row>
    <row r="50" spans="1:27" x14ac:dyDescent="0.3">
      <c r="A50" t="str">
        <f>B!AF87</f>
        <v>G</v>
      </c>
      <c r="B50" t="str">
        <f>B!AG87</f>
        <v>0</v>
      </c>
      <c r="C50">
        <f>B!AH87</f>
        <v>4.5699999999999963E-2</v>
      </c>
      <c r="D50">
        <f>B!AI87</f>
        <v>5.9999999999999498E-3</v>
      </c>
      <c r="E50" t="str">
        <f>B!AJ87</f>
        <v>0</v>
      </c>
      <c r="F50">
        <f>B!AK87</f>
        <v>7.6000000000001067E-3</v>
      </c>
      <c r="G50" t="str">
        <f>B!AL87</f>
        <v>0</v>
      </c>
      <c r="H50" t="str">
        <f>B!AM87</f>
        <v>0</v>
      </c>
      <c r="I50" t="str">
        <f>B!AN87</f>
        <v>0</v>
      </c>
      <c r="J50" t="str">
        <f>B!AO87</f>
        <v>0</v>
      </c>
      <c r="K50">
        <f>B!AP87</f>
        <v>2.3899999999999977E-2</v>
      </c>
      <c r="L50" t="str">
        <f>B!AQ87</f>
        <v>0</v>
      </c>
      <c r="M50">
        <f>B!AR87</f>
        <v>0.22099999999999992</v>
      </c>
      <c r="O50" t="s">
        <v>7</v>
      </c>
      <c r="P50">
        <f t="shared" si="52"/>
        <v>0</v>
      </c>
      <c r="Q50">
        <f t="shared" si="43"/>
        <v>-1.6913272039436354E-2</v>
      </c>
      <c r="R50">
        <f t="shared" si="44"/>
        <v>-2.9918636436369285E-3</v>
      </c>
      <c r="S50">
        <f t="shared" si="45"/>
        <v>0</v>
      </c>
      <c r="T50">
        <f t="shared" si="53"/>
        <v>-4.1990008619538673E-3</v>
      </c>
      <c r="U50">
        <f t="shared" si="46"/>
        <v>0</v>
      </c>
      <c r="V50">
        <f t="shared" si="47"/>
        <v>0</v>
      </c>
      <c r="W50">
        <f t="shared" si="48"/>
        <v>0</v>
      </c>
      <c r="X50">
        <f t="shared" si="54"/>
        <v>0</v>
      </c>
      <c r="Y50">
        <f t="shared" si="49"/>
        <v>-1.16199374850609E-2</v>
      </c>
      <c r="Z50">
        <f t="shared" si="50"/>
        <v>0</v>
      </c>
      <c r="AA50">
        <f t="shared" si="51"/>
        <v>-6.9480627546715967E-2</v>
      </c>
    </row>
    <row r="51" spans="1:27" x14ac:dyDescent="0.3">
      <c r="A51" t="str">
        <f>B!AF88</f>
        <v>H</v>
      </c>
      <c r="B51">
        <f>B!AG88</f>
        <v>1.145</v>
      </c>
      <c r="C51">
        <f>B!AH88</f>
        <v>0.50529999999999997</v>
      </c>
      <c r="D51">
        <f>B!AI88</f>
        <v>2.3699999999999943E-2</v>
      </c>
      <c r="E51">
        <f>B!AJ88</f>
        <v>0.11149999999999999</v>
      </c>
      <c r="F51" t="str">
        <f>B!AK88</f>
        <v>0</v>
      </c>
      <c r="G51">
        <f>B!AL88</f>
        <v>1.2184000000000001</v>
      </c>
      <c r="H51" t="str">
        <f>B!AM88</f>
        <v>0</v>
      </c>
      <c r="I51" t="str">
        <f>B!AN88</f>
        <v>0</v>
      </c>
      <c r="J51">
        <f>B!AO88</f>
        <v>5.5499999999999938E-2</v>
      </c>
      <c r="K51">
        <f>B!AP88</f>
        <v>0.10519999999999996</v>
      </c>
      <c r="L51">
        <f>B!AQ88</f>
        <v>4.699999999999982E-3</v>
      </c>
      <c r="M51">
        <f>B!AR88</f>
        <v>1.0799999999999976E-2</v>
      </c>
      <c r="O51" t="s">
        <v>8</v>
      </c>
      <c r="P51">
        <f t="shared" si="52"/>
        <v>-0.19024480209855066</v>
      </c>
      <c r="Q51">
        <f t="shared" si="43"/>
        <v>-0.11012742597242171</v>
      </c>
      <c r="R51">
        <f t="shared" si="44"/>
        <v>-9.7565182819488259E-3</v>
      </c>
      <c r="S51">
        <f t="shared" si="45"/>
        <v>-3.4968781771870516E-2</v>
      </c>
      <c r="T51">
        <f t="shared" si="53"/>
        <v>0</v>
      </c>
      <c r="U51">
        <f t="shared" si="46"/>
        <v>-0.21660824964929817</v>
      </c>
      <c r="V51">
        <f t="shared" si="47"/>
        <v>0</v>
      </c>
      <c r="W51">
        <f t="shared" si="48"/>
        <v>0</v>
      </c>
      <c r="X51">
        <f t="shared" si="54"/>
        <v>-2.3371994238908796E-2</v>
      </c>
      <c r="Y51">
        <f t="shared" si="49"/>
        <v>-3.910549483131652E-2</v>
      </c>
      <c r="Z51">
        <f t="shared" si="50"/>
        <v>-2.8754704603359857E-3</v>
      </c>
      <c r="AA51">
        <f t="shared" si="51"/>
        <v>-5.9134535511977983E-3</v>
      </c>
    </row>
    <row r="53" spans="1:27" x14ac:dyDescent="0.3">
      <c r="A53" s="98">
        <f t="shared" ref="A53" si="55">$AH$6</f>
        <v>0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</row>
    <row r="54" spans="1:27" x14ac:dyDescent="0.3">
      <c r="A54" t="e">
        <f>#REF!</f>
        <v>#REF!</v>
      </c>
    </row>
    <row r="55" spans="1:27" x14ac:dyDescent="0.3">
      <c r="A55" t="e">
        <f>#REF!</f>
        <v>#REF!</v>
      </c>
      <c r="B55" t="e">
        <f>#REF!</f>
        <v>#REF!</v>
      </c>
      <c r="C55" t="e">
        <f>#REF!</f>
        <v>#REF!</v>
      </c>
      <c r="D55" t="e">
        <f>#REF!</f>
        <v>#REF!</v>
      </c>
      <c r="E55" t="e">
        <f>#REF!</f>
        <v>#REF!</v>
      </c>
      <c r="F55" t="e">
        <f>#REF!</f>
        <v>#REF!</v>
      </c>
      <c r="G55" t="e">
        <f>#REF!</f>
        <v>#REF!</v>
      </c>
      <c r="H55" t="e">
        <f>#REF!</f>
        <v>#REF!</v>
      </c>
      <c r="I55" t="e">
        <f>#REF!</f>
        <v>#REF!</v>
      </c>
      <c r="J55" t="e">
        <f>#REF!</f>
        <v>#REF!</v>
      </c>
      <c r="K55" t="e">
        <f>#REF!</f>
        <v>#REF!</v>
      </c>
      <c r="L55" t="e">
        <f>#REF!</f>
        <v>#REF!</v>
      </c>
      <c r="M55" t="e">
        <f>#REF!</f>
        <v>#REF!</v>
      </c>
      <c r="P55">
        <v>1</v>
      </c>
      <c r="Q55">
        <v>2</v>
      </c>
      <c r="R55">
        <v>3</v>
      </c>
      <c r="S55">
        <v>4</v>
      </c>
      <c r="T55">
        <v>5</v>
      </c>
      <c r="U55">
        <v>6</v>
      </c>
      <c r="V55">
        <v>7</v>
      </c>
      <c r="W55">
        <v>8</v>
      </c>
      <c r="X55">
        <v>9</v>
      </c>
      <c r="Y55">
        <v>10</v>
      </c>
      <c r="Z55">
        <v>11</v>
      </c>
      <c r="AA55">
        <v>12</v>
      </c>
    </row>
    <row r="56" spans="1:27" x14ac:dyDescent="0.3">
      <c r="A56" t="e">
        <f>#REF!</f>
        <v>#REF!</v>
      </c>
      <c r="B56" t="e">
        <f>#REF!</f>
        <v>#REF!</v>
      </c>
      <c r="C56" t="e">
        <f>#REF!</f>
        <v>#REF!</v>
      </c>
      <c r="D56" t="e">
        <f>#REF!</f>
        <v>#REF!</v>
      </c>
      <c r="E56" t="e">
        <f>#REF!</f>
        <v>#REF!</v>
      </c>
      <c r="F56" t="e">
        <f>#REF!</f>
        <v>#REF!</v>
      </c>
      <c r="G56" t="e">
        <f>#REF!</f>
        <v>#REF!</v>
      </c>
      <c r="H56" t="e">
        <f>#REF!</f>
        <v>#REF!</v>
      </c>
      <c r="I56" t="e">
        <f>#REF!</f>
        <v>#REF!</v>
      </c>
      <c r="J56" t="e">
        <f>#REF!</f>
        <v>#REF!</v>
      </c>
      <c r="K56" t="e">
        <f>#REF!</f>
        <v>#REF!</v>
      </c>
      <c r="L56" t="e">
        <f>#REF!</f>
        <v>#REF!</v>
      </c>
      <c r="M56" t="e">
        <f>#REF!</f>
        <v>#REF!</v>
      </c>
      <c r="O56" t="s">
        <v>1</v>
      </c>
      <c r="P56">
        <f>IFERROR(B56/(SUM($B$7:$E$14))*LN(B56/(SUM($B$7:$E$14))),0)</f>
        <v>0</v>
      </c>
      <c r="Q56">
        <f t="shared" ref="Q56:Q63" si="56">IFERROR(C56/(SUM($B$7:$E$14))*LN(C56/(SUM($B$7:$E$14))),0)</f>
        <v>0</v>
      </c>
      <c r="R56">
        <f t="shared" ref="R56:R63" si="57">IFERROR(D56/(SUM($B$7:$E$14))*LN(D56/(SUM($B$7:$E$14))),0)</f>
        <v>0</v>
      </c>
      <c r="S56">
        <f t="shared" ref="S56:S63" si="58">IFERROR(E56/(SUM($B$7:$E$14))*LN(E56/(SUM($B$7:$E$14))),0)</f>
        <v>0</v>
      </c>
      <c r="T56">
        <f>IFERROR(F56/(SUM($F$7:$I$14))*LN(F56/(SUM($F$7:$I$14))),0)</f>
        <v>0</v>
      </c>
      <c r="U56">
        <f t="shared" ref="U56:U63" si="59">IFERROR(G56/(SUM($F$7:$I$14))*LN(G56/(SUM($F$7:$I$14))),0)</f>
        <v>0</v>
      </c>
      <c r="V56">
        <f t="shared" ref="V56:V63" si="60">IFERROR(H56/(SUM($F$7:$I$14))*LN(H56/(SUM($F$7:$I$14))),0)</f>
        <v>0</v>
      </c>
      <c r="W56">
        <f t="shared" ref="W56:W63" si="61">IFERROR(I56/(SUM($F$7:$I$14))*LN(I56/(SUM($F$7:$I$14))),0)</f>
        <v>0</v>
      </c>
      <c r="X56">
        <f>IFERROR(J56/(SUM($J$7:$M$14))*LN(J56/(SUM($J$7:$M$14))),0)</f>
        <v>0</v>
      </c>
      <c r="Y56">
        <f t="shared" ref="Y56:Y63" si="62">IFERROR(K56/(SUM($J$7:$M$14))*LN(K56/(SUM($J$7:$M$14))),0)</f>
        <v>0</v>
      </c>
      <c r="Z56">
        <f t="shared" ref="Z56:Z63" si="63">IFERROR(L56/(SUM($J$7:$M$14))*LN(L56/(SUM($J$7:$M$14))),0)</f>
        <v>0</v>
      </c>
      <c r="AA56">
        <f t="shared" ref="AA56:AA63" si="64">IFERROR(M56/(SUM($J$7:$M$14))*LN(M56/(SUM($J$7:$M$14))),0)</f>
        <v>0</v>
      </c>
    </row>
    <row r="57" spans="1:27" x14ac:dyDescent="0.3">
      <c r="A57" t="e">
        <f>#REF!</f>
        <v>#REF!</v>
      </c>
      <c r="B57" t="e">
        <f>#REF!</f>
        <v>#REF!</v>
      </c>
      <c r="C57" t="e">
        <f>#REF!</f>
        <v>#REF!</v>
      </c>
      <c r="D57" t="e">
        <f>#REF!</f>
        <v>#REF!</v>
      </c>
      <c r="E57" t="e">
        <f>#REF!</f>
        <v>#REF!</v>
      </c>
      <c r="F57" t="e">
        <f>#REF!</f>
        <v>#REF!</v>
      </c>
      <c r="G57" t="e">
        <f>#REF!</f>
        <v>#REF!</v>
      </c>
      <c r="H57" t="e">
        <f>#REF!</f>
        <v>#REF!</v>
      </c>
      <c r="I57" t="e">
        <f>#REF!</f>
        <v>#REF!</v>
      </c>
      <c r="J57" t="e">
        <f>#REF!</f>
        <v>#REF!</v>
      </c>
      <c r="K57" t="e">
        <f>#REF!</f>
        <v>#REF!</v>
      </c>
      <c r="L57" t="e">
        <f>#REF!</f>
        <v>#REF!</v>
      </c>
      <c r="M57" t="e">
        <f>#REF!</f>
        <v>#REF!</v>
      </c>
      <c r="O57" t="s">
        <v>2</v>
      </c>
      <c r="P57">
        <f t="shared" ref="P57:P63" si="65">IFERROR(B57/(SUM($B$7:$E$14))*LN(B57/(SUM($B$7:$E$14))),0)</f>
        <v>0</v>
      </c>
      <c r="Q57">
        <f t="shared" si="56"/>
        <v>0</v>
      </c>
      <c r="R57">
        <f t="shared" si="57"/>
        <v>0</v>
      </c>
      <c r="S57">
        <f t="shared" si="58"/>
        <v>0</v>
      </c>
      <c r="T57">
        <f t="shared" ref="T57:T63" si="66">IFERROR(F57/(SUM($F$7:$I$14))*LN(F57/(SUM($F$7:$I$14))),0)</f>
        <v>0</v>
      </c>
      <c r="U57">
        <f t="shared" si="59"/>
        <v>0</v>
      </c>
      <c r="V57">
        <f t="shared" si="60"/>
        <v>0</v>
      </c>
      <c r="W57">
        <f t="shared" si="61"/>
        <v>0</v>
      </c>
      <c r="X57">
        <f t="shared" ref="X57:X63" si="67">IFERROR(J57/(SUM($J$7:$M$14))*LN(J57/(SUM($J$7:$M$14))),0)</f>
        <v>0</v>
      </c>
      <c r="Y57">
        <f t="shared" si="62"/>
        <v>0</v>
      </c>
      <c r="Z57">
        <f t="shared" si="63"/>
        <v>0</v>
      </c>
      <c r="AA57">
        <f t="shared" si="64"/>
        <v>0</v>
      </c>
    </row>
    <row r="58" spans="1:27" x14ac:dyDescent="0.3">
      <c r="A58" t="e">
        <f>#REF!</f>
        <v>#REF!</v>
      </c>
      <c r="B58" t="e">
        <f>#REF!</f>
        <v>#REF!</v>
      </c>
      <c r="C58" t="e">
        <f>#REF!</f>
        <v>#REF!</v>
      </c>
      <c r="D58" t="e">
        <f>#REF!</f>
        <v>#REF!</v>
      </c>
      <c r="E58" t="e">
        <f>#REF!</f>
        <v>#REF!</v>
      </c>
      <c r="F58" t="e">
        <f>#REF!</f>
        <v>#REF!</v>
      </c>
      <c r="G58" t="e">
        <f>#REF!</f>
        <v>#REF!</v>
      </c>
      <c r="H58" t="e">
        <f>#REF!</f>
        <v>#REF!</v>
      </c>
      <c r="I58" t="e">
        <f>#REF!</f>
        <v>#REF!</v>
      </c>
      <c r="J58" t="e">
        <f>#REF!</f>
        <v>#REF!</v>
      </c>
      <c r="K58" t="e">
        <f>#REF!</f>
        <v>#REF!</v>
      </c>
      <c r="L58" t="e">
        <f>#REF!</f>
        <v>#REF!</v>
      </c>
      <c r="M58" t="e">
        <f>#REF!</f>
        <v>#REF!</v>
      </c>
      <c r="O58" t="s">
        <v>3</v>
      </c>
      <c r="P58">
        <f t="shared" si="65"/>
        <v>0</v>
      </c>
      <c r="Q58">
        <f t="shared" si="56"/>
        <v>0</v>
      </c>
      <c r="R58">
        <f t="shared" si="57"/>
        <v>0</v>
      </c>
      <c r="S58">
        <f t="shared" si="58"/>
        <v>0</v>
      </c>
      <c r="T58">
        <f t="shared" si="66"/>
        <v>0</v>
      </c>
      <c r="U58">
        <f t="shared" si="59"/>
        <v>0</v>
      </c>
      <c r="V58">
        <f t="shared" si="60"/>
        <v>0</v>
      </c>
      <c r="W58">
        <f t="shared" si="61"/>
        <v>0</v>
      </c>
      <c r="X58">
        <f t="shared" si="67"/>
        <v>0</v>
      </c>
      <c r="Y58">
        <f t="shared" si="62"/>
        <v>0</v>
      </c>
      <c r="Z58">
        <f t="shared" si="63"/>
        <v>0</v>
      </c>
      <c r="AA58">
        <f t="shared" si="64"/>
        <v>0</v>
      </c>
    </row>
    <row r="59" spans="1:27" x14ac:dyDescent="0.3">
      <c r="A59" t="e">
        <f>#REF!</f>
        <v>#REF!</v>
      </c>
      <c r="B59" t="e">
        <f>#REF!</f>
        <v>#REF!</v>
      </c>
      <c r="C59" t="e">
        <f>#REF!</f>
        <v>#REF!</v>
      </c>
      <c r="D59" t="e">
        <f>#REF!</f>
        <v>#REF!</v>
      </c>
      <c r="E59" t="e">
        <f>#REF!</f>
        <v>#REF!</v>
      </c>
      <c r="F59" t="e">
        <f>#REF!</f>
        <v>#REF!</v>
      </c>
      <c r="G59" t="e">
        <f>#REF!</f>
        <v>#REF!</v>
      </c>
      <c r="H59" t="e">
        <f>#REF!</f>
        <v>#REF!</v>
      </c>
      <c r="I59" t="e">
        <f>#REF!</f>
        <v>#REF!</v>
      </c>
      <c r="J59" t="e">
        <f>#REF!</f>
        <v>#REF!</v>
      </c>
      <c r="K59" t="e">
        <f>#REF!</f>
        <v>#REF!</v>
      </c>
      <c r="L59" t="e">
        <f>#REF!</f>
        <v>#REF!</v>
      </c>
      <c r="M59" t="e">
        <f>#REF!</f>
        <v>#REF!</v>
      </c>
      <c r="O59" t="s">
        <v>4</v>
      </c>
      <c r="P59">
        <f t="shared" si="65"/>
        <v>0</v>
      </c>
      <c r="Q59">
        <f t="shared" si="56"/>
        <v>0</v>
      </c>
      <c r="R59">
        <f t="shared" si="57"/>
        <v>0</v>
      </c>
      <c r="S59">
        <f t="shared" si="58"/>
        <v>0</v>
      </c>
      <c r="T59">
        <f t="shared" si="66"/>
        <v>0</v>
      </c>
      <c r="U59">
        <f t="shared" si="59"/>
        <v>0</v>
      </c>
      <c r="V59">
        <f t="shared" si="60"/>
        <v>0</v>
      </c>
      <c r="W59">
        <f t="shared" si="61"/>
        <v>0</v>
      </c>
      <c r="X59">
        <f t="shared" si="67"/>
        <v>0</v>
      </c>
      <c r="Y59">
        <f t="shared" si="62"/>
        <v>0</v>
      </c>
      <c r="Z59">
        <f t="shared" si="63"/>
        <v>0</v>
      </c>
      <c r="AA59">
        <f t="shared" si="64"/>
        <v>0</v>
      </c>
    </row>
    <row r="60" spans="1:27" x14ac:dyDescent="0.3">
      <c r="A60" t="e">
        <f>#REF!</f>
        <v>#REF!</v>
      </c>
      <c r="B60" t="e">
        <f>#REF!</f>
        <v>#REF!</v>
      </c>
      <c r="C60" t="e">
        <f>#REF!</f>
        <v>#REF!</v>
      </c>
      <c r="D60" t="e">
        <f>#REF!</f>
        <v>#REF!</v>
      </c>
      <c r="E60" t="e">
        <f>#REF!</f>
        <v>#REF!</v>
      </c>
      <c r="F60" t="e">
        <f>#REF!</f>
        <v>#REF!</v>
      </c>
      <c r="G60" t="e">
        <f>#REF!</f>
        <v>#REF!</v>
      </c>
      <c r="H60" t="e">
        <f>#REF!</f>
        <v>#REF!</v>
      </c>
      <c r="I60" t="e">
        <f>#REF!</f>
        <v>#REF!</v>
      </c>
      <c r="J60" t="e">
        <f>#REF!</f>
        <v>#REF!</v>
      </c>
      <c r="K60" t="e">
        <f>#REF!</f>
        <v>#REF!</v>
      </c>
      <c r="L60" t="e">
        <f>#REF!</f>
        <v>#REF!</v>
      </c>
      <c r="M60" t="e">
        <f>#REF!</f>
        <v>#REF!</v>
      </c>
      <c r="O60" t="s">
        <v>5</v>
      </c>
      <c r="P60">
        <f t="shared" si="65"/>
        <v>0</v>
      </c>
      <c r="Q60">
        <f t="shared" si="56"/>
        <v>0</v>
      </c>
      <c r="R60">
        <f t="shared" si="57"/>
        <v>0</v>
      </c>
      <c r="S60">
        <f t="shared" si="58"/>
        <v>0</v>
      </c>
      <c r="T60">
        <f t="shared" si="66"/>
        <v>0</v>
      </c>
      <c r="U60">
        <f t="shared" si="59"/>
        <v>0</v>
      </c>
      <c r="V60">
        <f t="shared" si="60"/>
        <v>0</v>
      </c>
      <c r="W60">
        <f t="shared" si="61"/>
        <v>0</v>
      </c>
      <c r="X60">
        <f t="shared" si="67"/>
        <v>0</v>
      </c>
      <c r="Y60">
        <f t="shared" si="62"/>
        <v>0</v>
      </c>
      <c r="Z60">
        <f t="shared" si="63"/>
        <v>0</v>
      </c>
      <c r="AA60">
        <f t="shared" si="64"/>
        <v>0</v>
      </c>
    </row>
    <row r="61" spans="1:27" x14ac:dyDescent="0.3">
      <c r="A61" t="e">
        <f>#REF!</f>
        <v>#REF!</v>
      </c>
      <c r="B61" t="e">
        <f>#REF!</f>
        <v>#REF!</v>
      </c>
      <c r="C61" t="e">
        <f>#REF!</f>
        <v>#REF!</v>
      </c>
      <c r="D61" t="e">
        <f>#REF!</f>
        <v>#REF!</v>
      </c>
      <c r="E61" t="e">
        <f>#REF!</f>
        <v>#REF!</v>
      </c>
      <c r="F61" t="e">
        <f>#REF!</f>
        <v>#REF!</v>
      </c>
      <c r="G61" t="e">
        <f>#REF!</f>
        <v>#REF!</v>
      </c>
      <c r="H61" t="e">
        <f>#REF!</f>
        <v>#REF!</v>
      </c>
      <c r="I61" t="e">
        <f>#REF!</f>
        <v>#REF!</v>
      </c>
      <c r="J61" t="e">
        <f>#REF!</f>
        <v>#REF!</v>
      </c>
      <c r="K61" t="e">
        <f>#REF!</f>
        <v>#REF!</v>
      </c>
      <c r="L61" t="e">
        <f>#REF!</f>
        <v>#REF!</v>
      </c>
      <c r="M61" t="e">
        <f>#REF!</f>
        <v>#REF!</v>
      </c>
      <c r="O61" t="s">
        <v>6</v>
      </c>
      <c r="P61">
        <f t="shared" si="65"/>
        <v>0</v>
      </c>
      <c r="Q61">
        <f t="shared" si="56"/>
        <v>0</v>
      </c>
      <c r="R61">
        <f t="shared" si="57"/>
        <v>0</v>
      </c>
      <c r="S61">
        <f t="shared" si="58"/>
        <v>0</v>
      </c>
      <c r="T61">
        <f t="shared" si="66"/>
        <v>0</v>
      </c>
      <c r="U61">
        <f t="shared" si="59"/>
        <v>0</v>
      </c>
      <c r="V61">
        <f t="shared" si="60"/>
        <v>0</v>
      </c>
      <c r="W61">
        <f t="shared" si="61"/>
        <v>0</v>
      </c>
      <c r="X61">
        <f t="shared" si="67"/>
        <v>0</v>
      </c>
      <c r="Y61">
        <f t="shared" si="62"/>
        <v>0</v>
      </c>
      <c r="Z61">
        <f t="shared" si="63"/>
        <v>0</v>
      </c>
      <c r="AA61">
        <f t="shared" si="64"/>
        <v>0</v>
      </c>
    </row>
    <row r="62" spans="1:27" x14ac:dyDescent="0.3">
      <c r="A62" t="e">
        <f>#REF!</f>
        <v>#REF!</v>
      </c>
      <c r="B62" t="e">
        <f>#REF!</f>
        <v>#REF!</v>
      </c>
      <c r="C62" t="e">
        <f>#REF!</f>
        <v>#REF!</v>
      </c>
      <c r="D62" t="e">
        <f>#REF!</f>
        <v>#REF!</v>
      </c>
      <c r="E62" t="e">
        <f>#REF!</f>
        <v>#REF!</v>
      </c>
      <c r="F62" t="e">
        <f>#REF!</f>
        <v>#REF!</v>
      </c>
      <c r="G62" t="e">
        <f>#REF!</f>
        <v>#REF!</v>
      </c>
      <c r="H62" t="e">
        <f>#REF!</f>
        <v>#REF!</v>
      </c>
      <c r="I62" t="e">
        <f>#REF!</f>
        <v>#REF!</v>
      </c>
      <c r="J62" t="e">
        <f>#REF!</f>
        <v>#REF!</v>
      </c>
      <c r="K62" t="e">
        <f>#REF!</f>
        <v>#REF!</v>
      </c>
      <c r="L62" t="e">
        <f>#REF!</f>
        <v>#REF!</v>
      </c>
      <c r="M62" t="e">
        <f>#REF!</f>
        <v>#REF!</v>
      </c>
      <c r="O62" t="s">
        <v>7</v>
      </c>
      <c r="P62">
        <f t="shared" si="65"/>
        <v>0</v>
      </c>
      <c r="Q62">
        <f t="shared" si="56"/>
        <v>0</v>
      </c>
      <c r="R62">
        <f t="shared" si="57"/>
        <v>0</v>
      </c>
      <c r="S62">
        <f t="shared" si="58"/>
        <v>0</v>
      </c>
      <c r="T62">
        <f t="shared" si="66"/>
        <v>0</v>
      </c>
      <c r="U62">
        <f t="shared" si="59"/>
        <v>0</v>
      </c>
      <c r="V62">
        <f t="shared" si="60"/>
        <v>0</v>
      </c>
      <c r="W62">
        <f t="shared" si="61"/>
        <v>0</v>
      </c>
      <c r="X62">
        <f t="shared" si="67"/>
        <v>0</v>
      </c>
      <c r="Y62">
        <f t="shared" si="62"/>
        <v>0</v>
      </c>
      <c r="Z62">
        <f t="shared" si="63"/>
        <v>0</v>
      </c>
      <c r="AA62">
        <f t="shared" si="64"/>
        <v>0</v>
      </c>
    </row>
    <row r="63" spans="1:27" x14ac:dyDescent="0.3">
      <c r="A63" t="e">
        <f>#REF!</f>
        <v>#REF!</v>
      </c>
      <c r="B63" t="e">
        <f>#REF!</f>
        <v>#REF!</v>
      </c>
      <c r="C63" t="e">
        <f>#REF!</f>
        <v>#REF!</v>
      </c>
      <c r="D63" t="e">
        <f>#REF!</f>
        <v>#REF!</v>
      </c>
      <c r="E63" t="e">
        <f>#REF!</f>
        <v>#REF!</v>
      </c>
      <c r="F63" t="e">
        <f>#REF!</f>
        <v>#REF!</v>
      </c>
      <c r="G63" t="e">
        <f>#REF!</f>
        <v>#REF!</v>
      </c>
      <c r="H63" t="e">
        <f>#REF!</f>
        <v>#REF!</v>
      </c>
      <c r="I63" t="e">
        <f>#REF!</f>
        <v>#REF!</v>
      </c>
      <c r="J63" t="e">
        <f>#REF!</f>
        <v>#REF!</v>
      </c>
      <c r="K63" t="e">
        <f>#REF!</f>
        <v>#REF!</v>
      </c>
      <c r="L63" t="e">
        <f>#REF!</f>
        <v>#REF!</v>
      </c>
      <c r="M63" t="e">
        <f>#REF!</f>
        <v>#REF!</v>
      </c>
      <c r="O63" t="s">
        <v>8</v>
      </c>
      <c r="P63">
        <f t="shared" si="65"/>
        <v>0</v>
      </c>
      <c r="Q63">
        <f t="shared" si="56"/>
        <v>0</v>
      </c>
      <c r="R63">
        <f t="shared" si="57"/>
        <v>0</v>
      </c>
      <c r="S63">
        <f t="shared" si="58"/>
        <v>0</v>
      </c>
      <c r="T63">
        <f t="shared" si="66"/>
        <v>0</v>
      </c>
      <c r="U63">
        <f t="shared" si="59"/>
        <v>0</v>
      </c>
      <c r="V63">
        <f t="shared" si="60"/>
        <v>0</v>
      </c>
      <c r="W63">
        <f t="shared" si="61"/>
        <v>0</v>
      </c>
      <c r="X63">
        <f t="shared" si="67"/>
        <v>0</v>
      </c>
      <c r="Y63">
        <f t="shared" si="62"/>
        <v>0</v>
      </c>
      <c r="Z63">
        <f t="shared" si="63"/>
        <v>0</v>
      </c>
      <c r="AA63">
        <f t="shared" si="64"/>
        <v>0</v>
      </c>
    </row>
    <row r="65" spans="1:27" x14ac:dyDescent="0.3">
      <c r="A65" s="98">
        <f t="shared" ref="A65" si="68">$AI$6</f>
        <v>0</v>
      </c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</row>
    <row r="66" spans="1:27" x14ac:dyDescent="0.3">
      <c r="A66" t="e">
        <f>#REF!</f>
        <v>#REF!</v>
      </c>
    </row>
    <row r="67" spans="1:27" x14ac:dyDescent="0.3">
      <c r="A67" t="e">
        <f>#REF!</f>
        <v>#REF!</v>
      </c>
      <c r="B67" t="e">
        <f>#REF!</f>
        <v>#REF!</v>
      </c>
      <c r="C67" t="e">
        <f>#REF!</f>
        <v>#REF!</v>
      </c>
      <c r="D67" t="e">
        <f>#REF!</f>
        <v>#REF!</v>
      </c>
      <c r="E67" t="e">
        <f>#REF!</f>
        <v>#REF!</v>
      </c>
      <c r="F67" t="e">
        <f>#REF!</f>
        <v>#REF!</v>
      </c>
      <c r="G67" t="e">
        <f>#REF!</f>
        <v>#REF!</v>
      </c>
      <c r="H67" t="e">
        <f>#REF!</f>
        <v>#REF!</v>
      </c>
      <c r="I67" t="e">
        <f>#REF!</f>
        <v>#REF!</v>
      </c>
      <c r="J67" t="e">
        <f>#REF!</f>
        <v>#REF!</v>
      </c>
      <c r="K67" t="e">
        <f>#REF!</f>
        <v>#REF!</v>
      </c>
      <c r="L67" t="e">
        <f>#REF!</f>
        <v>#REF!</v>
      </c>
      <c r="M67" t="e">
        <f>#REF!</f>
        <v>#REF!</v>
      </c>
      <c r="P67">
        <v>1</v>
      </c>
      <c r="Q67">
        <v>2</v>
      </c>
      <c r="R67">
        <v>3</v>
      </c>
      <c r="S67">
        <v>4</v>
      </c>
      <c r="T67">
        <v>5</v>
      </c>
      <c r="U67">
        <v>6</v>
      </c>
      <c r="V67">
        <v>7</v>
      </c>
      <c r="W67">
        <v>8</v>
      </c>
      <c r="X67">
        <v>9</v>
      </c>
      <c r="Y67">
        <v>10</v>
      </c>
      <c r="Z67">
        <v>11</v>
      </c>
      <c r="AA67">
        <v>12</v>
      </c>
    </row>
    <row r="68" spans="1:27" x14ac:dyDescent="0.3">
      <c r="A68" t="e">
        <f>#REF!</f>
        <v>#REF!</v>
      </c>
      <c r="B68" t="e">
        <f>#REF!</f>
        <v>#REF!</v>
      </c>
      <c r="C68" t="e">
        <f>#REF!</f>
        <v>#REF!</v>
      </c>
      <c r="D68" t="e">
        <f>#REF!</f>
        <v>#REF!</v>
      </c>
      <c r="E68" t="e">
        <f>#REF!</f>
        <v>#REF!</v>
      </c>
      <c r="F68" t="e">
        <f>#REF!</f>
        <v>#REF!</v>
      </c>
      <c r="G68" t="e">
        <f>#REF!</f>
        <v>#REF!</v>
      </c>
      <c r="H68" t="e">
        <f>#REF!</f>
        <v>#REF!</v>
      </c>
      <c r="I68" t="e">
        <f>#REF!</f>
        <v>#REF!</v>
      </c>
      <c r="J68" t="e">
        <f>#REF!</f>
        <v>#REF!</v>
      </c>
      <c r="K68" t="e">
        <f>#REF!</f>
        <v>#REF!</v>
      </c>
      <c r="L68" t="e">
        <f>#REF!</f>
        <v>#REF!</v>
      </c>
      <c r="M68" t="e">
        <f>#REF!</f>
        <v>#REF!</v>
      </c>
      <c r="O68" t="s">
        <v>1</v>
      </c>
      <c r="P68">
        <f>IFERROR(B68/(SUM($B$7:$E$14))*LN(B68/(SUM($B$7:$E$14))),0)</f>
        <v>0</v>
      </c>
      <c r="Q68">
        <f t="shared" ref="Q68:Q75" si="69">IFERROR(C68/(SUM($B$7:$E$14))*LN(C68/(SUM($B$7:$E$14))),0)</f>
        <v>0</v>
      </c>
      <c r="R68">
        <f t="shared" ref="R68:R75" si="70">IFERROR(D68/(SUM($B$7:$E$14))*LN(D68/(SUM($B$7:$E$14))),0)</f>
        <v>0</v>
      </c>
      <c r="S68">
        <f t="shared" ref="S68:S75" si="71">IFERROR(E68/(SUM($B$7:$E$14))*LN(E68/(SUM($B$7:$E$14))),0)</f>
        <v>0</v>
      </c>
      <c r="T68">
        <f>IFERROR(F68/(SUM($F$7:$I$14))*LN(F68/(SUM($F$7:$I$14))),0)</f>
        <v>0</v>
      </c>
      <c r="U68">
        <f t="shared" ref="U68:U75" si="72">IFERROR(G68/(SUM($F$7:$I$14))*LN(G68/(SUM($F$7:$I$14))),0)</f>
        <v>0</v>
      </c>
      <c r="V68">
        <f t="shared" ref="V68:V75" si="73">IFERROR(H68/(SUM($F$7:$I$14))*LN(H68/(SUM($F$7:$I$14))),0)</f>
        <v>0</v>
      </c>
      <c r="W68">
        <f t="shared" ref="W68:W75" si="74">IFERROR(I68/(SUM($F$7:$I$14))*LN(I68/(SUM($F$7:$I$14))),0)</f>
        <v>0</v>
      </c>
      <c r="X68">
        <f>IFERROR(J68/(SUM($J$7:$M$14))*LN(J68/(SUM($J$7:$M$14))),0)</f>
        <v>0</v>
      </c>
      <c r="Y68">
        <f t="shared" ref="Y68:Y75" si="75">IFERROR(K68/(SUM($J$7:$M$14))*LN(K68/(SUM($J$7:$M$14))),0)</f>
        <v>0</v>
      </c>
      <c r="Z68">
        <f t="shared" ref="Z68:Z75" si="76">IFERROR(L68/(SUM($J$7:$M$14))*LN(L68/(SUM($J$7:$M$14))),0)</f>
        <v>0</v>
      </c>
      <c r="AA68">
        <f t="shared" ref="AA68:AA75" si="77">IFERROR(M68/(SUM($J$7:$M$14))*LN(M68/(SUM($J$7:$M$14))),0)</f>
        <v>0</v>
      </c>
    </row>
    <row r="69" spans="1:27" x14ac:dyDescent="0.3">
      <c r="A69" t="e">
        <f>#REF!</f>
        <v>#REF!</v>
      </c>
      <c r="B69" t="e">
        <f>#REF!</f>
        <v>#REF!</v>
      </c>
      <c r="C69" t="e">
        <f>#REF!</f>
        <v>#REF!</v>
      </c>
      <c r="D69" t="e">
        <f>#REF!</f>
        <v>#REF!</v>
      </c>
      <c r="E69" t="e">
        <f>#REF!</f>
        <v>#REF!</v>
      </c>
      <c r="F69" t="e">
        <f>#REF!</f>
        <v>#REF!</v>
      </c>
      <c r="G69" t="e">
        <f>#REF!</f>
        <v>#REF!</v>
      </c>
      <c r="H69" t="e">
        <f>#REF!</f>
        <v>#REF!</v>
      </c>
      <c r="I69" t="e">
        <f>#REF!</f>
        <v>#REF!</v>
      </c>
      <c r="J69" t="e">
        <f>#REF!</f>
        <v>#REF!</v>
      </c>
      <c r="K69" t="e">
        <f>#REF!</f>
        <v>#REF!</v>
      </c>
      <c r="L69" t="e">
        <f>#REF!</f>
        <v>#REF!</v>
      </c>
      <c r="M69" t="e">
        <f>#REF!</f>
        <v>#REF!</v>
      </c>
      <c r="O69" t="s">
        <v>2</v>
      </c>
      <c r="P69">
        <f t="shared" ref="P69:P75" si="78">IFERROR(B69/(SUM($B$7:$E$14))*LN(B69/(SUM($B$7:$E$14))),0)</f>
        <v>0</v>
      </c>
      <c r="Q69">
        <f t="shared" si="69"/>
        <v>0</v>
      </c>
      <c r="R69">
        <f t="shared" si="70"/>
        <v>0</v>
      </c>
      <c r="S69">
        <f t="shared" si="71"/>
        <v>0</v>
      </c>
      <c r="T69">
        <f t="shared" ref="T69:T75" si="79">IFERROR(F69/(SUM($F$7:$I$14))*LN(F69/(SUM($F$7:$I$14))),0)</f>
        <v>0</v>
      </c>
      <c r="U69">
        <f t="shared" si="72"/>
        <v>0</v>
      </c>
      <c r="V69">
        <f t="shared" si="73"/>
        <v>0</v>
      </c>
      <c r="W69">
        <f t="shared" si="74"/>
        <v>0</v>
      </c>
      <c r="X69">
        <f t="shared" ref="X69:X75" si="80">IFERROR(J69/(SUM($J$7:$M$14))*LN(J69/(SUM($J$7:$M$14))),0)</f>
        <v>0</v>
      </c>
      <c r="Y69">
        <f t="shared" si="75"/>
        <v>0</v>
      </c>
      <c r="Z69">
        <f t="shared" si="76"/>
        <v>0</v>
      </c>
      <c r="AA69">
        <f t="shared" si="77"/>
        <v>0</v>
      </c>
    </row>
    <row r="70" spans="1:27" x14ac:dyDescent="0.3">
      <c r="A70" t="e">
        <f>#REF!</f>
        <v>#REF!</v>
      </c>
      <c r="B70" t="e">
        <f>#REF!</f>
        <v>#REF!</v>
      </c>
      <c r="C70" t="e">
        <f>#REF!</f>
        <v>#REF!</v>
      </c>
      <c r="D70" t="e">
        <f>#REF!</f>
        <v>#REF!</v>
      </c>
      <c r="E70" t="e">
        <f>#REF!</f>
        <v>#REF!</v>
      </c>
      <c r="F70" t="e">
        <f>#REF!</f>
        <v>#REF!</v>
      </c>
      <c r="G70" t="e">
        <f>#REF!</f>
        <v>#REF!</v>
      </c>
      <c r="H70" t="e">
        <f>#REF!</f>
        <v>#REF!</v>
      </c>
      <c r="I70" t="e">
        <f>#REF!</f>
        <v>#REF!</v>
      </c>
      <c r="J70" t="e">
        <f>#REF!</f>
        <v>#REF!</v>
      </c>
      <c r="K70" t="e">
        <f>#REF!</f>
        <v>#REF!</v>
      </c>
      <c r="L70" t="e">
        <f>#REF!</f>
        <v>#REF!</v>
      </c>
      <c r="M70" t="e">
        <f>#REF!</f>
        <v>#REF!</v>
      </c>
      <c r="O70" t="s">
        <v>3</v>
      </c>
      <c r="P70">
        <f t="shared" si="78"/>
        <v>0</v>
      </c>
      <c r="Q70">
        <f t="shared" si="69"/>
        <v>0</v>
      </c>
      <c r="R70">
        <f t="shared" si="70"/>
        <v>0</v>
      </c>
      <c r="S70">
        <f t="shared" si="71"/>
        <v>0</v>
      </c>
      <c r="T70">
        <f t="shared" si="79"/>
        <v>0</v>
      </c>
      <c r="U70">
        <f t="shared" si="72"/>
        <v>0</v>
      </c>
      <c r="V70">
        <f t="shared" si="73"/>
        <v>0</v>
      </c>
      <c r="W70">
        <f t="shared" si="74"/>
        <v>0</v>
      </c>
      <c r="X70">
        <f t="shared" si="80"/>
        <v>0</v>
      </c>
      <c r="Y70">
        <f t="shared" si="75"/>
        <v>0</v>
      </c>
      <c r="Z70">
        <f t="shared" si="76"/>
        <v>0</v>
      </c>
      <c r="AA70">
        <f t="shared" si="77"/>
        <v>0</v>
      </c>
    </row>
    <row r="71" spans="1:27" x14ac:dyDescent="0.3">
      <c r="A71" t="e">
        <f>#REF!</f>
        <v>#REF!</v>
      </c>
      <c r="B71" t="e">
        <f>#REF!</f>
        <v>#REF!</v>
      </c>
      <c r="C71" t="e">
        <f>#REF!</f>
        <v>#REF!</v>
      </c>
      <c r="D71" t="e">
        <f>#REF!</f>
        <v>#REF!</v>
      </c>
      <c r="E71" t="e">
        <f>#REF!</f>
        <v>#REF!</v>
      </c>
      <c r="F71" t="e">
        <f>#REF!</f>
        <v>#REF!</v>
      </c>
      <c r="G71" t="e">
        <f>#REF!</f>
        <v>#REF!</v>
      </c>
      <c r="H71" t="e">
        <f>#REF!</f>
        <v>#REF!</v>
      </c>
      <c r="I71" t="e">
        <f>#REF!</f>
        <v>#REF!</v>
      </c>
      <c r="J71" t="e">
        <f>#REF!</f>
        <v>#REF!</v>
      </c>
      <c r="K71" t="e">
        <f>#REF!</f>
        <v>#REF!</v>
      </c>
      <c r="L71" t="e">
        <f>#REF!</f>
        <v>#REF!</v>
      </c>
      <c r="M71" t="e">
        <f>#REF!</f>
        <v>#REF!</v>
      </c>
      <c r="O71" t="s">
        <v>4</v>
      </c>
      <c r="P71">
        <f t="shared" si="78"/>
        <v>0</v>
      </c>
      <c r="Q71">
        <f t="shared" si="69"/>
        <v>0</v>
      </c>
      <c r="R71">
        <f t="shared" si="70"/>
        <v>0</v>
      </c>
      <c r="S71">
        <f t="shared" si="71"/>
        <v>0</v>
      </c>
      <c r="T71">
        <f t="shared" si="79"/>
        <v>0</v>
      </c>
      <c r="U71">
        <f t="shared" si="72"/>
        <v>0</v>
      </c>
      <c r="V71">
        <f t="shared" si="73"/>
        <v>0</v>
      </c>
      <c r="W71">
        <f t="shared" si="74"/>
        <v>0</v>
      </c>
      <c r="X71">
        <f t="shared" si="80"/>
        <v>0</v>
      </c>
      <c r="Y71">
        <f t="shared" si="75"/>
        <v>0</v>
      </c>
      <c r="Z71">
        <f t="shared" si="76"/>
        <v>0</v>
      </c>
      <c r="AA71">
        <f t="shared" si="77"/>
        <v>0</v>
      </c>
    </row>
    <row r="72" spans="1:27" x14ac:dyDescent="0.3">
      <c r="A72" t="e">
        <f>#REF!</f>
        <v>#REF!</v>
      </c>
      <c r="B72" t="e">
        <f>#REF!</f>
        <v>#REF!</v>
      </c>
      <c r="C72" t="e">
        <f>#REF!</f>
        <v>#REF!</v>
      </c>
      <c r="D72" t="e">
        <f>#REF!</f>
        <v>#REF!</v>
      </c>
      <c r="E72" t="e">
        <f>#REF!</f>
        <v>#REF!</v>
      </c>
      <c r="F72" t="e">
        <f>#REF!</f>
        <v>#REF!</v>
      </c>
      <c r="G72" t="e">
        <f>#REF!</f>
        <v>#REF!</v>
      </c>
      <c r="H72" t="e">
        <f>#REF!</f>
        <v>#REF!</v>
      </c>
      <c r="I72" t="e">
        <f>#REF!</f>
        <v>#REF!</v>
      </c>
      <c r="J72" t="e">
        <f>#REF!</f>
        <v>#REF!</v>
      </c>
      <c r="K72" t="e">
        <f>#REF!</f>
        <v>#REF!</v>
      </c>
      <c r="L72" t="e">
        <f>#REF!</f>
        <v>#REF!</v>
      </c>
      <c r="M72" t="e">
        <f>#REF!</f>
        <v>#REF!</v>
      </c>
      <c r="O72" t="s">
        <v>5</v>
      </c>
      <c r="P72">
        <f t="shared" si="78"/>
        <v>0</v>
      </c>
      <c r="Q72">
        <f t="shared" si="69"/>
        <v>0</v>
      </c>
      <c r="R72">
        <f t="shared" si="70"/>
        <v>0</v>
      </c>
      <c r="S72">
        <f t="shared" si="71"/>
        <v>0</v>
      </c>
      <c r="T72">
        <f t="shared" si="79"/>
        <v>0</v>
      </c>
      <c r="U72">
        <f t="shared" si="72"/>
        <v>0</v>
      </c>
      <c r="V72">
        <f t="shared" si="73"/>
        <v>0</v>
      </c>
      <c r="W72">
        <f t="shared" si="74"/>
        <v>0</v>
      </c>
      <c r="X72">
        <f t="shared" si="80"/>
        <v>0</v>
      </c>
      <c r="Y72">
        <f t="shared" si="75"/>
        <v>0</v>
      </c>
      <c r="Z72">
        <f t="shared" si="76"/>
        <v>0</v>
      </c>
      <c r="AA72">
        <f t="shared" si="77"/>
        <v>0</v>
      </c>
    </row>
    <row r="73" spans="1:27" x14ac:dyDescent="0.3">
      <c r="A73" t="e">
        <f>#REF!</f>
        <v>#REF!</v>
      </c>
      <c r="B73" t="e">
        <f>#REF!</f>
        <v>#REF!</v>
      </c>
      <c r="C73" t="e">
        <f>#REF!</f>
        <v>#REF!</v>
      </c>
      <c r="D73" t="e">
        <f>#REF!</f>
        <v>#REF!</v>
      </c>
      <c r="E73" t="e">
        <f>#REF!</f>
        <v>#REF!</v>
      </c>
      <c r="F73" t="e">
        <f>#REF!</f>
        <v>#REF!</v>
      </c>
      <c r="G73" t="e">
        <f>#REF!</f>
        <v>#REF!</v>
      </c>
      <c r="H73" t="e">
        <f>#REF!</f>
        <v>#REF!</v>
      </c>
      <c r="I73" t="e">
        <f>#REF!</f>
        <v>#REF!</v>
      </c>
      <c r="J73" t="e">
        <f>#REF!</f>
        <v>#REF!</v>
      </c>
      <c r="K73" t="e">
        <f>#REF!</f>
        <v>#REF!</v>
      </c>
      <c r="L73" t="e">
        <f>#REF!</f>
        <v>#REF!</v>
      </c>
      <c r="M73" t="e">
        <f>#REF!</f>
        <v>#REF!</v>
      </c>
      <c r="O73" t="s">
        <v>6</v>
      </c>
      <c r="P73">
        <f t="shared" si="78"/>
        <v>0</v>
      </c>
      <c r="Q73">
        <f t="shared" si="69"/>
        <v>0</v>
      </c>
      <c r="R73">
        <f t="shared" si="70"/>
        <v>0</v>
      </c>
      <c r="S73">
        <f t="shared" si="71"/>
        <v>0</v>
      </c>
      <c r="T73">
        <f t="shared" si="79"/>
        <v>0</v>
      </c>
      <c r="U73">
        <f t="shared" si="72"/>
        <v>0</v>
      </c>
      <c r="V73">
        <f t="shared" si="73"/>
        <v>0</v>
      </c>
      <c r="W73">
        <f t="shared" si="74"/>
        <v>0</v>
      </c>
      <c r="X73">
        <f t="shared" si="80"/>
        <v>0</v>
      </c>
      <c r="Y73">
        <f t="shared" si="75"/>
        <v>0</v>
      </c>
      <c r="Z73">
        <f t="shared" si="76"/>
        <v>0</v>
      </c>
      <c r="AA73">
        <f t="shared" si="77"/>
        <v>0</v>
      </c>
    </row>
    <row r="74" spans="1:27" x14ac:dyDescent="0.3">
      <c r="A74" t="e">
        <f>#REF!</f>
        <v>#REF!</v>
      </c>
      <c r="B74" t="e">
        <f>#REF!</f>
        <v>#REF!</v>
      </c>
      <c r="C74" t="e">
        <f>#REF!</f>
        <v>#REF!</v>
      </c>
      <c r="D74" t="e">
        <f>#REF!</f>
        <v>#REF!</v>
      </c>
      <c r="E74" t="e">
        <f>#REF!</f>
        <v>#REF!</v>
      </c>
      <c r="F74" t="e">
        <f>#REF!</f>
        <v>#REF!</v>
      </c>
      <c r="G74" t="e">
        <f>#REF!</f>
        <v>#REF!</v>
      </c>
      <c r="H74" t="e">
        <f>#REF!</f>
        <v>#REF!</v>
      </c>
      <c r="I74" t="e">
        <f>#REF!</f>
        <v>#REF!</v>
      </c>
      <c r="J74" t="e">
        <f>#REF!</f>
        <v>#REF!</v>
      </c>
      <c r="K74" t="e">
        <f>#REF!</f>
        <v>#REF!</v>
      </c>
      <c r="L74" t="e">
        <f>#REF!</f>
        <v>#REF!</v>
      </c>
      <c r="M74" t="e">
        <f>#REF!</f>
        <v>#REF!</v>
      </c>
      <c r="O74" t="s">
        <v>7</v>
      </c>
      <c r="P74">
        <f t="shared" si="78"/>
        <v>0</v>
      </c>
      <c r="Q74">
        <f t="shared" si="69"/>
        <v>0</v>
      </c>
      <c r="R74">
        <f t="shared" si="70"/>
        <v>0</v>
      </c>
      <c r="S74">
        <f t="shared" si="71"/>
        <v>0</v>
      </c>
      <c r="T74">
        <f t="shared" si="79"/>
        <v>0</v>
      </c>
      <c r="U74">
        <f t="shared" si="72"/>
        <v>0</v>
      </c>
      <c r="V74">
        <f t="shared" si="73"/>
        <v>0</v>
      </c>
      <c r="W74">
        <f t="shared" si="74"/>
        <v>0</v>
      </c>
      <c r="X74">
        <f t="shared" si="80"/>
        <v>0</v>
      </c>
      <c r="Y74">
        <f t="shared" si="75"/>
        <v>0</v>
      </c>
      <c r="Z74">
        <f t="shared" si="76"/>
        <v>0</v>
      </c>
      <c r="AA74">
        <f t="shared" si="77"/>
        <v>0</v>
      </c>
    </row>
    <row r="75" spans="1:27" x14ac:dyDescent="0.3">
      <c r="A75" t="e">
        <f>#REF!</f>
        <v>#REF!</v>
      </c>
      <c r="B75" t="e">
        <f>#REF!</f>
        <v>#REF!</v>
      </c>
      <c r="C75" t="e">
        <f>#REF!</f>
        <v>#REF!</v>
      </c>
      <c r="D75" t="e">
        <f>#REF!</f>
        <v>#REF!</v>
      </c>
      <c r="E75" t="e">
        <f>#REF!</f>
        <v>#REF!</v>
      </c>
      <c r="F75" t="e">
        <f>#REF!</f>
        <v>#REF!</v>
      </c>
      <c r="G75" t="e">
        <f>#REF!</f>
        <v>#REF!</v>
      </c>
      <c r="H75" t="e">
        <f>#REF!</f>
        <v>#REF!</v>
      </c>
      <c r="I75" t="e">
        <f>#REF!</f>
        <v>#REF!</v>
      </c>
      <c r="J75" t="e">
        <f>#REF!</f>
        <v>#REF!</v>
      </c>
      <c r="K75" t="e">
        <f>#REF!</f>
        <v>#REF!</v>
      </c>
      <c r="L75" t="e">
        <f>#REF!</f>
        <v>#REF!</v>
      </c>
      <c r="M75" t="e">
        <f>#REF!</f>
        <v>#REF!</v>
      </c>
      <c r="O75" t="s">
        <v>8</v>
      </c>
      <c r="P75">
        <f t="shared" si="78"/>
        <v>0</v>
      </c>
      <c r="Q75">
        <f t="shared" si="69"/>
        <v>0</v>
      </c>
      <c r="R75">
        <f t="shared" si="70"/>
        <v>0</v>
      </c>
      <c r="S75">
        <f t="shared" si="71"/>
        <v>0</v>
      </c>
      <c r="T75">
        <f t="shared" si="79"/>
        <v>0</v>
      </c>
      <c r="U75">
        <f t="shared" si="72"/>
        <v>0</v>
      </c>
      <c r="V75">
        <f t="shared" si="73"/>
        <v>0</v>
      </c>
      <c r="W75">
        <f t="shared" si="74"/>
        <v>0</v>
      </c>
      <c r="X75">
        <f t="shared" si="80"/>
        <v>0</v>
      </c>
      <c r="Y75">
        <f t="shared" si="75"/>
        <v>0</v>
      </c>
      <c r="Z75">
        <f t="shared" si="76"/>
        <v>0</v>
      </c>
      <c r="AA75">
        <f t="shared" si="77"/>
        <v>0</v>
      </c>
    </row>
    <row r="77" spans="1:27" x14ac:dyDescent="0.3">
      <c r="A77" s="98">
        <f t="shared" ref="A77" si="81">$AJ$6</f>
        <v>0</v>
      </c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</row>
    <row r="78" spans="1:27" x14ac:dyDescent="0.3">
      <c r="A78">
        <v>72</v>
      </c>
    </row>
    <row r="79" spans="1:27" x14ac:dyDescent="0.3">
      <c r="A79" t="e">
        <f>#REF!</f>
        <v>#REF!</v>
      </c>
      <c r="B79" t="e">
        <f>#REF!</f>
        <v>#REF!</v>
      </c>
      <c r="C79" t="e">
        <f>#REF!</f>
        <v>#REF!</v>
      </c>
      <c r="D79" t="e">
        <f>#REF!</f>
        <v>#REF!</v>
      </c>
      <c r="E79" t="e">
        <f>#REF!</f>
        <v>#REF!</v>
      </c>
      <c r="F79" t="e">
        <f>#REF!</f>
        <v>#REF!</v>
      </c>
      <c r="G79" t="e">
        <f>#REF!</f>
        <v>#REF!</v>
      </c>
      <c r="H79" t="e">
        <f>#REF!</f>
        <v>#REF!</v>
      </c>
      <c r="I79" t="e">
        <f>#REF!</f>
        <v>#REF!</v>
      </c>
      <c r="J79" t="e">
        <f>#REF!</f>
        <v>#REF!</v>
      </c>
      <c r="K79" t="e">
        <f>#REF!</f>
        <v>#REF!</v>
      </c>
      <c r="L79" t="e">
        <f>#REF!</f>
        <v>#REF!</v>
      </c>
      <c r="M79" t="e">
        <f>#REF!</f>
        <v>#REF!</v>
      </c>
      <c r="P79">
        <v>1</v>
      </c>
      <c r="Q79">
        <v>2</v>
      </c>
      <c r="R79">
        <v>3</v>
      </c>
      <c r="S79">
        <v>4</v>
      </c>
      <c r="T79">
        <v>5</v>
      </c>
      <c r="U79">
        <v>6</v>
      </c>
      <c r="V79">
        <v>7</v>
      </c>
      <c r="W79">
        <v>8</v>
      </c>
      <c r="X79">
        <v>9</v>
      </c>
      <c r="Y79">
        <v>10</v>
      </c>
      <c r="Z79">
        <v>11</v>
      </c>
      <c r="AA79">
        <v>12</v>
      </c>
    </row>
    <row r="80" spans="1:27" x14ac:dyDescent="0.3">
      <c r="A80" t="e">
        <f>#REF!</f>
        <v>#REF!</v>
      </c>
      <c r="B80" t="e">
        <f>#REF!</f>
        <v>#REF!</v>
      </c>
      <c r="C80" t="e">
        <f>#REF!</f>
        <v>#REF!</v>
      </c>
      <c r="D80" t="e">
        <f>#REF!</f>
        <v>#REF!</v>
      </c>
      <c r="E80" t="e">
        <f>#REF!</f>
        <v>#REF!</v>
      </c>
      <c r="F80" t="e">
        <f>#REF!</f>
        <v>#REF!</v>
      </c>
      <c r="G80" t="e">
        <f>#REF!</f>
        <v>#REF!</v>
      </c>
      <c r="H80" t="e">
        <f>#REF!</f>
        <v>#REF!</v>
      </c>
      <c r="I80" t="e">
        <f>#REF!</f>
        <v>#REF!</v>
      </c>
      <c r="J80" t="e">
        <f>#REF!</f>
        <v>#REF!</v>
      </c>
      <c r="K80" t="e">
        <f>#REF!</f>
        <v>#REF!</v>
      </c>
      <c r="L80" t="e">
        <f>#REF!</f>
        <v>#REF!</v>
      </c>
      <c r="M80" t="e">
        <f>#REF!</f>
        <v>#REF!</v>
      </c>
      <c r="O80" t="s">
        <v>1</v>
      </c>
      <c r="P80">
        <f>IFERROR(B80/(SUM($B$7:$E$14))*LN(B80/(SUM($B$7:$E$14))),0)</f>
        <v>0</v>
      </c>
      <c r="Q80">
        <f t="shared" ref="Q80:Q87" si="82">IFERROR(C80/(SUM($B$7:$E$14))*LN(C80/(SUM($B$7:$E$14))),0)</f>
        <v>0</v>
      </c>
      <c r="R80">
        <f t="shared" ref="R80:R87" si="83">IFERROR(D80/(SUM($B$7:$E$14))*LN(D80/(SUM($B$7:$E$14))),0)</f>
        <v>0</v>
      </c>
      <c r="S80">
        <f t="shared" ref="S80:S87" si="84">IFERROR(E80/(SUM($B$7:$E$14))*LN(E80/(SUM($B$7:$E$14))),0)</f>
        <v>0</v>
      </c>
      <c r="T80">
        <f>IFERROR(F80/(SUM($F$7:$I$14))*LN(F80/(SUM($F$7:$I$14))),0)</f>
        <v>0</v>
      </c>
      <c r="U80">
        <f t="shared" ref="U80:U87" si="85">IFERROR(G80/(SUM($F$7:$I$14))*LN(G80/(SUM($F$7:$I$14))),0)</f>
        <v>0</v>
      </c>
      <c r="V80">
        <f t="shared" ref="V80:V87" si="86">IFERROR(H80/(SUM($F$7:$I$14))*LN(H80/(SUM($F$7:$I$14))),0)</f>
        <v>0</v>
      </c>
      <c r="W80">
        <f t="shared" ref="W80:W87" si="87">IFERROR(I80/(SUM($F$7:$I$14))*LN(I80/(SUM($F$7:$I$14))),0)</f>
        <v>0</v>
      </c>
      <c r="X80">
        <f>IFERROR(J80/(SUM($J$7:$M$14))*LN(J80/(SUM($J$7:$M$14))),0)</f>
        <v>0</v>
      </c>
      <c r="Y80">
        <f t="shared" ref="Y80:Y87" si="88">IFERROR(K80/(SUM($J$7:$M$14))*LN(K80/(SUM($J$7:$M$14))),0)</f>
        <v>0</v>
      </c>
      <c r="Z80">
        <f t="shared" ref="Z80:Z87" si="89">IFERROR(L80/(SUM($J$7:$M$14))*LN(L80/(SUM($J$7:$M$14))),0)</f>
        <v>0</v>
      </c>
      <c r="AA80">
        <f t="shared" ref="AA80:AA87" si="90">IFERROR(M80/(SUM($J$7:$M$14))*LN(M80/(SUM($J$7:$M$14))),0)</f>
        <v>0</v>
      </c>
    </row>
    <row r="81" spans="1:27" x14ac:dyDescent="0.3">
      <c r="A81" t="e">
        <f>#REF!</f>
        <v>#REF!</v>
      </c>
      <c r="B81" t="e">
        <f>#REF!</f>
        <v>#REF!</v>
      </c>
      <c r="C81" t="e">
        <f>#REF!</f>
        <v>#REF!</v>
      </c>
      <c r="D81" t="e">
        <f>#REF!</f>
        <v>#REF!</v>
      </c>
      <c r="E81" t="e">
        <f>#REF!</f>
        <v>#REF!</v>
      </c>
      <c r="F81" t="e">
        <f>#REF!</f>
        <v>#REF!</v>
      </c>
      <c r="G81" t="e">
        <f>#REF!</f>
        <v>#REF!</v>
      </c>
      <c r="H81" t="e">
        <f>#REF!</f>
        <v>#REF!</v>
      </c>
      <c r="I81" t="e">
        <f>#REF!</f>
        <v>#REF!</v>
      </c>
      <c r="J81" t="e">
        <f>#REF!</f>
        <v>#REF!</v>
      </c>
      <c r="K81" t="e">
        <f>#REF!</f>
        <v>#REF!</v>
      </c>
      <c r="L81" t="e">
        <f>#REF!</f>
        <v>#REF!</v>
      </c>
      <c r="M81" t="e">
        <f>#REF!</f>
        <v>#REF!</v>
      </c>
      <c r="O81" t="s">
        <v>2</v>
      </c>
      <c r="P81">
        <f t="shared" ref="P81:P87" si="91">IFERROR(B81/(SUM($B$7:$E$14))*LN(B81/(SUM($B$7:$E$14))),0)</f>
        <v>0</v>
      </c>
      <c r="Q81">
        <f t="shared" si="82"/>
        <v>0</v>
      </c>
      <c r="R81">
        <f t="shared" si="83"/>
        <v>0</v>
      </c>
      <c r="S81">
        <f t="shared" si="84"/>
        <v>0</v>
      </c>
      <c r="T81">
        <f t="shared" ref="T81:T87" si="92">IFERROR(F81/(SUM($F$7:$I$14))*LN(F81/(SUM($F$7:$I$14))),0)</f>
        <v>0</v>
      </c>
      <c r="U81">
        <f t="shared" si="85"/>
        <v>0</v>
      </c>
      <c r="V81">
        <f t="shared" si="86"/>
        <v>0</v>
      </c>
      <c r="W81">
        <f t="shared" si="87"/>
        <v>0</v>
      </c>
      <c r="X81">
        <f t="shared" ref="X81:X87" si="93">IFERROR(J81/(SUM($J$7:$M$14))*LN(J81/(SUM($J$7:$M$14))),0)</f>
        <v>0</v>
      </c>
      <c r="Y81">
        <f t="shared" si="88"/>
        <v>0</v>
      </c>
      <c r="Z81">
        <f t="shared" si="89"/>
        <v>0</v>
      </c>
      <c r="AA81">
        <f t="shared" si="90"/>
        <v>0</v>
      </c>
    </row>
    <row r="82" spans="1:27" x14ac:dyDescent="0.3">
      <c r="A82" t="e">
        <f>#REF!</f>
        <v>#REF!</v>
      </c>
      <c r="B82" t="e">
        <f>#REF!</f>
        <v>#REF!</v>
      </c>
      <c r="C82" t="e">
        <f>#REF!</f>
        <v>#REF!</v>
      </c>
      <c r="D82" t="e">
        <f>#REF!</f>
        <v>#REF!</v>
      </c>
      <c r="E82" t="e">
        <f>#REF!</f>
        <v>#REF!</v>
      </c>
      <c r="F82" t="e">
        <f>#REF!</f>
        <v>#REF!</v>
      </c>
      <c r="G82" t="e">
        <f>#REF!</f>
        <v>#REF!</v>
      </c>
      <c r="H82" t="e">
        <f>#REF!</f>
        <v>#REF!</v>
      </c>
      <c r="I82" t="e">
        <f>#REF!</f>
        <v>#REF!</v>
      </c>
      <c r="J82" t="e">
        <f>#REF!</f>
        <v>#REF!</v>
      </c>
      <c r="K82" t="e">
        <f>#REF!</f>
        <v>#REF!</v>
      </c>
      <c r="L82" t="e">
        <f>#REF!</f>
        <v>#REF!</v>
      </c>
      <c r="M82" t="e">
        <f>#REF!</f>
        <v>#REF!</v>
      </c>
      <c r="O82" t="s">
        <v>3</v>
      </c>
      <c r="P82">
        <f t="shared" si="91"/>
        <v>0</v>
      </c>
      <c r="Q82">
        <f t="shared" si="82"/>
        <v>0</v>
      </c>
      <c r="R82">
        <f t="shared" si="83"/>
        <v>0</v>
      </c>
      <c r="S82">
        <f t="shared" si="84"/>
        <v>0</v>
      </c>
      <c r="T82">
        <f t="shared" si="92"/>
        <v>0</v>
      </c>
      <c r="U82">
        <f t="shared" si="85"/>
        <v>0</v>
      </c>
      <c r="V82">
        <f t="shared" si="86"/>
        <v>0</v>
      </c>
      <c r="W82">
        <f t="shared" si="87"/>
        <v>0</v>
      </c>
      <c r="X82">
        <f t="shared" si="93"/>
        <v>0</v>
      </c>
      <c r="Y82">
        <f t="shared" si="88"/>
        <v>0</v>
      </c>
      <c r="Z82">
        <f t="shared" si="89"/>
        <v>0</v>
      </c>
      <c r="AA82">
        <f t="shared" si="90"/>
        <v>0</v>
      </c>
    </row>
    <row r="83" spans="1:27" x14ac:dyDescent="0.3">
      <c r="A83" t="e">
        <f>#REF!</f>
        <v>#REF!</v>
      </c>
      <c r="B83" t="e">
        <f>#REF!</f>
        <v>#REF!</v>
      </c>
      <c r="C83" t="e">
        <f>#REF!</f>
        <v>#REF!</v>
      </c>
      <c r="D83" t="e">
        <f>#REF!</f>
        <v>#REF!</v>
      </c>
      <c r="E83" t="e">
        <f>#REF!</f>
        <v>#REF!</v>
      </c>
      <c r="F83" t="e">
        <f>#REF!</f>
        <v>#REF!</v>
      </c>
      <c r="G83" t="e">
        <f>#REF!</f>
        <v>#REF!</v>
      </c>
      <c r="H83" t="e">
        <f>#REF!</f>
        <v>#REF!</v>
      </c>
      <c r="I83" t="e">
        <f>#REF!</f>
        <v>#REF!</v>
      </c>
      <c r="J83" t="e">
        <f>#REF!</f>
        <v>#REF!</v>
      </c>
      <c r="K83" t="e">
        <f>#REF!</f>
        <v>#REF!</v>
      </c>
      <c r="L83" t="e">
        <f>#REF!</f>
        <v>#REF!</v>
      </c>
      <c r="M83" t="e">
        <f>#REF!</f>
        <v>#REF!</v>
      </c>
      <c r="O83" t="s">
        <v>4</v>
      </c>
      <c r="P83">
        <f t="shared" si="91"/>
        <v>0</v>
      </c>
      <c r="Q83">
        <f t="shared" si="82"/>
        <v>0</v>
      </c>
      <c r="R83">
        <f t="shared" si="83"/>
        <v>0</v>
      </c>
      <c r="S83">
        <f t="shared" si="84"/>
        <v>0</v>
      </c>
      <c r="T83">
        <f t="shared" si="92"/>
        <v>0</v>
      </c>
      <c r="U83">
        <f t="shared" si="85"/>
        <v>0</v>
      </c>
      <c r="V83">
        <f t="shared" si="86"/>
        <v>0</v>
      </c>
      <c r="W83">
        <f t="shared" si="87"/>
        <v>0</v>
      </c>
      <c r="X83">
        <f t="shared" si="93"/>
        <v>0</v>
      </c>
      <c r="Y83">
        <f t="shared" si="88"/>
        <v>0</v>
      </c>
      <c r="Z83">
        <f t="shared" si="89"/>
        <v>0</v>
      </c>
      <c r="AA83">
        <f t="shared" si="90"/>
        <v>0</v>
      </c>
    </row>
    <row r="84" spans="1:27" x14ac:dyDescent="0.3">
      <c r="A84" t="e">
        <f>#REF!</f>
        <v>#REF!</v>
      </c>
      <c r="B84" t="e">
        <f>#REF!</f>
        <v>#REF!</v>
      </c>
      <c r="C84" t="e">
        <f>#REF!</f>
        <v>#REF!</v>
      </c>
      <c r="D84" t="e">
        <f>#REF!</f>
        <v>#REF!</v>
      </c>
      <c r="E84" t="e">
        <f>#REF!</f>
        <v>#REF!</v>
      </c>
      <c r="F84" t="e">
        <f>#REF!</f>
        <v>#REF!</v>
      </c>
      <c r="G84" t="e">
        <f>#REF!</f>
        <v>#REF!</v>
      </c>
      <c r="H84" t="e">
        <f>#REF!</f>
        <v>#REF!</v>
      </c>
      <c r="I84" t="e">
        <f>#REF!</f>
        <v>#REF!</v>
      </c>
      <c r="J84" t="e">
        <f>#REF!</f>
        <v>#REF!</v>
      </c>
      <c r="K84" t="e">
        <f>#REF!</f>
        <v>#REF!</v>
      </c>
      <c r="L84" t="e">
        <f>#REF!</f>
        <v>#REF!</v>
      </c>
      <c r="M84" t="e">
        <f>#REF!</f>
        <v>#REF!</v>
      </c>
      <c r="O84" t="s">
        <v>5</v>
      </c>
      <c r="P84">
        <f t="shared" si="91"/>
        <v>0</v>
      </c>
      <c r="Q84">
        <f t="shared" si="82"/>
        <v>0</v>
      </c>
      <c r="R84">
        <f t="shared" si="83"/>
        <v>0</v>
      </c>
      <c r="S84">
        <f t="shared" si="84"/>
        <v>0</v>
      </c>
      <c r="T84">
        <f t="shared" si="92"/>
        <v>0</v>
      </c>
      <c r="U84">
        <f t="shared" si="85"/>
        <v>0</v>
      </c>
      <c r="V84">
        <f t="shared" si="86"/>
        <v>0</v>
      </c>
      <c r="W84">
        <f t="shared" si="87"/>
        <v>0</v>
      </c>
      <c r="X84">
        <f t="shared" si="93"/>
        <v>0</v>
      </c>
      <c r="Y84">
        <f t="shared" si="88"/>
        <v>0</v>
      </c>
      <c r="Z84">
        <f t="shared" si="89"/>
        <v>0</v>
      </c>
      <c r="AA84">
        <f t="shared" si="90"/>
        <v>0</v>
      </c>
    </row>
    <row r="85" spans="1:27" x14ac:dyDescent="0.3">
      <c r="A85" t="e">
        <f>#REF!</f>
        <v>#REF!</v>
      </c>
      <c r="B85" t="e">
        <f>#REF!</f>
        <v>#REF!</v>
      </c>
      <c r="C85" t="e">
        <f>#REF!</f>
        <v>#REF!</v>
      </c>
      <c r="D85" t="e">
        <f>#REF!</f>
        <v>#REF!</v>
      </c>
      <c r="E85" t="e">
        <f>#REF!</f>
        <v>#REF!</v>
      </c>
      <c r="F85" t="e">
        <f>#REF!</f>
        <v>#REF!</v>
      </c>
      <c r="G85" t="e">
        <f>#REF!</f>
        <v>#REF!</v>
      </c>
      <c r="H85" t="e">
        <f>#REF!</f>
        <v>#REF!</v>
      </c>
      <c r="I85" t="e">
        <f>#REF!</f>
        <v>#REF!</v>
      </c>
      <c r="J85" t="e">
        <f>#REF!</f>
        <v>#REF!</v>
      </c>
      <c r="K85" t="e">
        <f>#REF!</f>
        <v>#REF!</v>
      </c>
      <c r="L85" t="e">
        <f>#REF!</f>
        <v>#REF!</v>
      </c>
      <c r="M85" t="e">
        <f>#REF!</f>
        <v>#REF!</v>
      </c>
      <c r="O85" t="s">
        <v>6</v>
      </c>
      <c r="P85">
        <f t="shared" si="91"/>
        <v>0</v>
      </c>
      <c r="Q85">
        <f t="shared" si="82"/>
        <v>0</v>
      </c>
      <c r="R85">
        <f t="shared" si="83"/>
        <v>0</v>
      </c>
      <c r="S85">
        <f t="shared" si="84"/>
        <v>0</v>
      </c>
      <c r="T85">
        <f t="shared" si="92"/>
        <v>0</v>
      </c>
      <c r="U85">
        <f t="shared" si="85"/>
        <v>0</v>
      </c>
      <c r="V85">
        <f t="shared" si="86"/>
        <v>0</v>
      </c>
      <c r="W85">
        <f t="shared" si="87"/>
        <v>0</v>
      </c>
      <c r="X85">
        <f t="shared" si="93"/>
        <v>0</v>
      </c>
      <c r="Y85">
        <f t="shared" si="88"/>
        <v>0</v>
      </c>
      <c r="Z85">
        <f t="shared" si="89"/>
        <v>0</v>
      </c>
      <c r="AA85">
        <f t="shared" si="90"/>
        <v>0</v>
      </c>
    </row>
    <row r="86" spans="1:27" x14ac:dyDescent="0.3">
      <c r="A86" t="e">
        <f>#REF!</f>
        <v>#REF!</v>
      </c>
      <c r="B86" t="e">
        <f>#REF!</f>
        <v>#REF!</v>
      </c>
      <c r="C86" t="e">
        <f>#REF!</f>
        <v>#REF!</v>
      </c>
      <c r="D86" t="e">
        <f>#REF!</f>
        <v>#REF!</v>
      </c>
      <c r="E86" t="e">
        <f>#REF!</f>
        <v>#REF!</v>
      </c>
      <c r="F86" t="e">
        <f>#REF!</f>
        <v>#REF!</v>
      </c>
      <c r="G86" t="e">
        <f>#REF!</f>
        <v>#REF!</v>
      </c>
      <c r="H86" t="e">
        <f>#REF!</f>
        <v>#REF!</v>
      </c>
      <c r="I86" t="e">
        <f>#REF!</f>
        <v>#REF!</v>
      </c>
      <c r="J86" t="e">
        <f>#REF!</f>
        <v>#REF!</v>
      </c>
      <c r="K86" t="e">
        <f>#REF!</f>
        <v>#REF!</v>
      </c>
      <c r="L86" t="e">
        <f>#REF!</f>
        <v>#REF!</v>
      </c>
      <c r="M86" t="e">
        <f>#REF!</f>
        <v>#REF!</v>
      </c>
      <c r="O86" t="s">
        <v>7</v>
      </c>
      <c r="P86">
        <f t="shared" si="91"/>
        <v>0</v>
      </c>
      <c r="Q86">
        <f t="shared" si="82"/>
        <v>0</v>
      </c>
      <c r="R86">
        <f t="shared" si="83"/>
        <v>0</v>
      </c>
      <c r="S86">
        <f t="shared" si="84"/>
        <v>0</v>
      </c>
      <c r="T86">
        <f t="shared" si="92"/>
        <v>0</v>
      </c>
      <c r="U86">
        <f t="shared" si="85"/>
        <v>0</v>
      </c>
      <c r="V86">
        <f t="shared" si="86"/>
        <v>0</v>
      </c>
      <c r="W86">
        <f t="shared" si="87"/>
        <v>0</v>
      </c>
      <c r="X86">
        <f t="shared" si="93"/>
        <v>0</v>
      </c>
      <c r="Y86">
        <f t="shared" si="88"/>
        <v>0</v>
      </c>
      <c r="Z86">
        <f t="shared" si="89"/>
        <v>0</v>
      </c>
      <c r="AA86">
        <f t="shared" si="90"/>
        <v>0</v>
      </c>
    </row>
    <row r="87" spans="1:27" x14ac:dyDescent="0.3">
      <c r="A87" t="e">
        <f>#REF!</f>
        <v>#REF!</v>
      </c>
      <c r="B87" t="e">
        <f>#REF!</f>
        <v>#REF!</v>
      </c>
      <c r="C87" t="e">
        <f>#REF!</f>
        <v>#REF!</v>
      </c>
      <c r="D87" t="e">
        <f>#REF!</f>
        <v>#REF!</v>
      </c>
      <c r="E87" t="e">
        <f>#REF!</f>
        <v>#REF!</v>
      </c>
      <c r="F87" t="e">
        <f>#REF!</f>
        <v>#REF!</v>
      </c>
      <c r="G87" t="e">
        <f>#REF!</f>
        <v>#REF!</v>
      </c>
      <c r="H87" t="e">
        <f>#REF!</f>
        <v>#REF!</v>
      </c>
      <c r="I87" t="e">
        <f>#REF!</f>
        <v>#REF!</v>
      </c>
      <c r="J87" t="e">
        <f>#REF!</f>
        <v>#REF!</v>
      </c>
      <c r="K87" t="e">
        <f>#REF!</f>
        <v>#REF!</v>
      </c>
      <c r="L87" t="e">
        <f>#REF!</f>
        <v>#REF!</v>
      </c>
      <c r="M87" t="e">
        <f>#REF!</f>
        <v>#REF!</v>
      </c>
      <c r="O87" t="s">
        <v>8</v>
      </c>
      <c r="P87">
        <f t="shared" si="91"/>
        <v>0</v>
      </c>
      <c r="Q87">
        <f t="shared" si="82"/>
        <v>0</v>
      </c>
      <c r="R87">
        <f t="shared" si="83"/>
        <v>0</v>
      </c>
      <c r="S87">
        <f t="shared" si="84"/>
        <v>0</v>
      </c>
      <c r="T87">
        <f t="shared" si="92"/>
        <v>0</v>
      </c>
      <c r="U87">
        <f t="shared" si="85"/>
        <v>0</v>
      </c>
      <c r="V87">
        <f t="shared" si="86"/>
        <v>0</v>
      </c>
      <c r="W87">
        <f t="shared" si="87"/>
        <v>0</v>
      </c>
      <c r="X87">
        <f t="shared" si="93"/>
        <v>0</v>
      </c>
      <c r="Y87">
        <f t="shared" si="88"/>
        <v>0</v>
      </c>
      <c r="Z87">
        <f t="shared" si="89"/>
        <v>0</v>
      </c>
      <c r="AA87">
        <f t="shared" si="90"/>
        <v>0</v>
      </c>
    </row>
    <row r="89" spans="1:27" x14ac:dyDescent="0.3">
      <c r="A89" s="98">
        <f t="shared" ref="A89" si="94">$AK$6</f>
        <v>0</v>
      </c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</row>
    <row r="90" spans="1:27" x14ac:dyDescent="0.3">
      <c r="A90" t="e">
        <f>#REF!</f>
        <v>#REF!</v>
      </c>
      <c r="B90" t="e">
        <f>#REF!</f>
        <v>#REF!</v>
      </c>
      <c r="C90" t="e">
        <f>#REF!</f>
        <v>#REF!</v>
      </c>
      <c r="D90" t="e">
        <f>#REF!</f>
        <v>#REF!</v>
      </c>
      <c r="E90" t="e">
        <f>#REF!</f>
        <v>#REF!</v>
      </c>
      <c r="F90" t="e">
        <f>#REF!</f>
        <v>#REF!</v>
      </c>
      <c r="G90" t="e">
        <f>#REF!</f>
        <v>#REF!</v>
      </c>
      <c r="H90" t="e">
        <f>#REF!</f>
        <v>#REF!</v>
      </c>
      <c r="I90" t="e">
        <f>#REF!</f>
        <v>#REF!</v>
      </c>
      <c r="J90" t="e">
        <f>#REF!</f>
        <v>#REF!</v>
      </c>
      <c r="K90" t="e">
        <f>#REF!</f>
        <v>#REF!</v>
      </c>
      <c r="L90" t="e">
        <f>#REF!</f>
        <v>#REF!</v>
      </c>
      <c r="M90" t="e">
        <f>#REF!</f>
        <v>#REF!</v>
      </c>
    </row>
    <row r="91" spans="1:27" x14ac:dyDescent="0.3">
      <c r="A91" t="e">
        <f>#REF!</f>
        <v>#REF!</v>
      </c>
      <c r="B91" t="e">
        <f>#REF!</f>
        <v>#REF!</v>
      </c>
      <c r="C91" t="e">
        <f>#REF!</f>
        <v>#REF!</v>
      </c>
      <c r="D91" t="e">
        <f>#REF!</f>
        <v>#REF!</v>
      </c>
      <c r="E91" t="e">
        <f>#REF!</f>
        <v>#REF!</v>
      </c>
      <c r="F91" t="e">
        <f>#REF!</f>
        <v>#REF!</v>
      </c>
      <c r="G91" t="e">
        <f>#REF!</f>
        <v>#REF!</v>
      </c>
      <c r="H91" t="e">
        <f>#REF!</f>
        <v>#REF!</v>
      </c>
      <c r="I91" t="e">
        <f>#REF!</f>
        <v>#REF!</v>
      </c>
      <c r="J91" t="e">
        <f>#REF!</f>
        <v>#REF!</v>
      </c>
      <c r="K91" t="e">
        <f>#REF!</f>
        <v>#REF!</v>
      </c>
      <c r="L91" t="e">
        <f>#REF!</f>
        <v>#REF!</v>
      </c>
      <c r="M91" t="e">
        <f>#REF!</f>
        <v>#REF!</v>
      </c>
      <c r="P91">
        <v>1</v>
      </c>
      <c r="Q91">
        <v>2</v>
      </c>
      <c r="R91">
        <v>3</v>
      </c>
      <c r="S91">
        <v>4</v>
      </c>
      <c r="T91">
        <v>5</v>
      </c>
      <c r="U91">
        <v>6</v>
      </c>
      <c r="V91">
        <v>7</v>
      </c>
      <c r="W91">
        <v>8</v>
      </c>
      <c r="X91">
        <v>9</v>
      </c>
      <c r="Y91">
        <v>10</v>
      </c>
      <c r="Z91">
        <v>11</v>
      </c>
      <c r="AA91">
        <v>12</v>
      </c>
    </row>
    <row r="92" spans="1:27" x14ac:dyDescent="0.3">
      <c r="A92" t="e">
        <f>#REF!</f>
        <v>#REF!</v>
      </c>
      <c r="B92" t="e">
        <f>#REF!</f>
        <v>#REF!</v>
      </c>
      <c r="C92" t="e">
        <f>#REF!</f>
        <v>#REF!</v>
      </c>
      <c r="D92" t="e">
        <f>#REF!</f>
        <v>#REF!</v>
      </c>
      <c r="E92" t="e">
        <f>#REF!</f>
        <v>#REF!</v>
      </c>
      <c r="F92" t="e">
        <f>#REF!</f>
        <v>#REF!</v>
      </c>
      <c r="G92" t="e">
        <f>#REF!</f>
        <v>#REF!</v>
      </c>
      <c r="H92" t="e">
        <f>#REF!</f>
        <v>#REF!</v>
      </c>
      <c r="I92" t="e">
        <f>#REF!</f>
        <v>#REF!</v>
      </c>
      <c r="J92" t="e">
        <f>#REF!</f>
        <v>#REF!</v>
      </c>
      <c r="K92" t="e">
        <f>#REF!</f>
        <v>#REF!</v>
      </c>
      <c r="L92" t="e">
        <f>#REF!</f>
        <v>#REF!</v>
      </c>
      <c r="M92" t="e">
        <f>#REF!</f>
        <v>#REF!</v>
      </c>
      <c r="O92" t="s">
        <v>1</v>
      </c>
      <c r="P92">
        <f>IFERROR(B92/(SUM($B$7:$E$14))*LN(B92/(SUM($B$7:$E$14))),0)</f>
        <v>0</v>
      </c>
      <c r="Q92">
        <f t="shared" ref="Q92:Q99" si="95">IFERROR(C92/(SUM($B$7:$E$14))*LN(C92/(SUM($B$7:$E$14))),0)</f>
        <v>0</v>
      </c>
      <c r="R92">
        <f t="shared" ref="R92:R99" si="96">IFERROR(D92/(SUM($B$7:$E$14))*LN(D92/(SUM($B$7:$E$14))),0)</f>
        <v>0</v>
      </c>
      <c r="S92">
        <f t="shared" ref="S92:S99" si="97">IFERROR(E92/(SUM($B$7:$E$14))*LN(E92/(SUM($B$7:$E$14))),0)</f>
        <v>0</v>
      </c>
      <c r="T92">
        <f>IFERROR(F92/(SUM($F$7:$I$14))*LN(F92/(SUM($F$7:$I$14))),0)</f>
        <v>0</v>
      </c>
      <c r="U92">
        <f t="shared" ref="U92:U99" si="98">IFERROR(G92/(SUM($F$7:$I$14))*LN(G92/(SUM($F$7:$I$14))),0)</f>
        <v>0</v>
      </c>
      <c r="V92">
        <f t="shared" ref="V92:V99" si="99">IFERROR(H92/(SUM($F$7:$I$14))*LN(H92/(SUM($F$7:$I$14))),0)</f>
        <v>0</v>
      </c>
      <c r="W92">
        <f t="shared" ref="W92:W99" si="100">IFERROR(I92/(SUM($F$7:$I$14))*LN(I92/(SUM($F$7:$I$14))),0)</f>
        <v>0</v>
      </c>
      <c r="X92">
        <f>IFERROR(J92/(SUM($J$7:$M$14))*LN(J92/(SUM($J$7:$M$14))),0)</f>
        <v>0</v>
      </c>
      <c r="Y92">
        <f t="shared" ref="Y92:Y99" si="101">IFERROR(K92/(SUM($J$7:$M$14))*LN(K92/(SUM($J$7:$M$14))),0)</f>
        <v>0</v>
      </c>
      <c r="Z92">
        <f t="shared" ref="Z92:Z99" si="102">IFERROR(L92/(SUM($J$7:$M$14))*LN(L92/(SUM($J$7:$M$14))),0)</f>
        <v>0</v>
      </c>
      <c r="AA92">
        <f t="shared" ref="AA92:AA99" si="103">IFERROR(M92/(SUM($J$7:$M$14))*LN(M92/(SUM($J$7:$M$14))),0)</f>
        <v>0</v>
      </c>
    </row>
    <row r="93" spans="1:27" x14ac:dyDescent="0.3">
      <c r="A93" t="e">
        <f>#REF!</f>
        <v>#REF!</v>
      </c>
      <c r="B93" t="e">
        <f>#REF!</f>
        <v>#REF!</v>
      </c>
      <c r="C93" t="e">
        <f>#REF!</f>
        <v>#REF!</v>
      </c>
      <c r="D93" t="e">
        <f>#REF!</f>
        <v>#REF!</v>
      </c>
      <c r="E93" t="e">
        <f>#REF!</f>
        <v>#REF!</v>
      </c>
      <c r="F93" t="e">
        <f>#REF!</f>
        <v>#REF!</v>
      </c>
      <c r="G93" t="e">
        <f>#REF!</f>
        <v>#REF!</v>
      </c>
      <c r="H93" t="e">
        <f>#REF!</f>
        <v>#REF!</v>
      </c>
      <c r="I93" t="e">
        <f>#REF!</f>
        <v>#REF!</v>
      </c>
      <c r="J93" t="e">
        <f>#REF!</f>
        <v>#REF!</v>
      </c>
      <c r="K93" t="e">
        <f>#REF!</f>
        <v>#REF!</v>
      </c>
      <c r="L93" t="e">
        <f>#REF!</f>
        <v>#REF!</v>
      </c>
      <c r="M93" t="e">
        <f>#REF!</f>
        <v>#REF!</v>
      </c>
      <c r="O93" t="s">
        <v>2</v>
      </c>
      <c r="P93">
        <f t="shared" ref="P93:P99" si="104">IFERROR(B93/(SUM($B$7:$E$14))*LN(B93/(SUM($B$7:$E$14))),0)</f>
        <v>0</v>
      </c>
      <c r="Q93">
        <f t="shared" si="95"/>
        <v>0</v>
      </c>
      <c r="R93">
        <f t="shared" si="96"/>
        <v>0</v>
      </c>
      <c r="S93">
        <f t="shared" si="97"/>
        <v>0</v>
      </c>
      <c r="T93">
        <f t="shared" ref="T93:T99" si="105">IFERROR(F93/(SUM($F$7:$I$14))*LN(F93/(SUM($F$7:$I$14))),0)</f>
        <v>0</v>
      </c>
      <c r="U93">
        <f t="shared" si="98"/>
        <v>0</v>
      </c>
      <c r="V93">
        <f t="shared" si="99"/>
        <v>0</v>
      </c>
      <c r="W93">
        <f t="shared" si="100"/>
        <v>0</v>
      </c>
      <c r="X93">
        <f t="shared" ref="X93:X99" si="106">IFERROR(J93/(SUM($J$7:$M$14))*LN(J93/(SUM($J$7:$M$14))),0)</f>
        <v>0</v>
      </c>
      <c r="Y93">
        <f t="shared" si="101"/>
        <v>0</v>
      </c>
      <c r="Z93">
        <f t="shared" si="102"/>
        <v>0</v>
      </c>
      <c r="AA93">
        <f t="shared" si="103"/>
        <v>0</v>
      </c>
    </row>
    <row r="94" spans="1:27" x14ac:dyDescent="0.3">
      <c r="A94" t="e">
        <f>#REF!</f>
        <v>#REF!</v>
      </c>
      <c r="B94" t="e">
        <f>#REF!</f>
        <v>#REF!</v>
      </c>
      <c r="C94" t="e">
        <f>#REF!</f>
        <v>#REF!</v>
      </c>
      <c r="D94" t="e">
        <f>#REF!</f>
        <v>#REF!</v>
      </c>
      <c r="E94" t="e">
        <f>#REF!</f>
        <v>#REF!</v>
      </c>
      <c r="F94" t="e">
        <f>#REF!</f>
        <v>#REF!</v>
      </c>
      <c r="G94" t="e">
        <f>#REF!</f>
        <v>#REF!</v>
      </c>
      <c r="H94" t="e">
        <f>#REF!</f>
        <v>#REF!</v>
      </c>
      <c r="I94" t="e">
        <f>#REF!</f>
        <v>#REF!</v>
      </c>
      <c r="J94" t="e">
        <f>#REF!</f>
        <v>#REF!</v>
      </c>
      <c r="K94" t="e">
        <f>#REF!</f>
        <v>#REF!</v>
      </c>
      <c r="L94" t="e">
        <f>#REF!</f>
        <v>#REF!</v>
      </c>
      <c r="M94" t="e">
        <f>#REF!</f>
        <v>#REF!</v>
      </c>
      <c r="O94" t="s">
        <v>3</v>
      </c>
      <c r="P94">
        <f t="shared" si="104"/>
        <v>0</v>
      </c>
      <c r="Q94">
        <f t="shared" si="95"/>
        <v>0</v>
      </c>
      <c r="R94">
        <f t="shared" si="96"/>
        <v>0</v>
      </c>
      <c r="S94">
        <f t="shared" si="97"/>
        <v>0</v>
      </c>
      <c r="T94">
        <f t="shared" si="105"/>
        <v>0</v>
      </c>
      <c r="U94">
        <f t="shared" si="98"/>
        <v>0</v>
      </c>
      <c r="V94">
        <f t="shared" si="99"/>
        <v>0</v>
      </c>
      <c r="W94">
        <f t="shared" si="100"/>
        <v>0</v>
      </c>
      <c r="X94">
        <f t="shared" si="106"/>
        <v>0</v>
      </c>
      <c r="Y94">
        <f t="shared" si="101"/>
        <v>0</v>
      </c>
      <c r="Z94">
        <f t="shared" si="102"/>
        <v>0</v>
      </c>
      <c r="AA94">
        <f t="shared" si="103"/>
        <v>0</v>
      </c>
    </row>
    <row r="95" spans="1:27" x14ac:dyDescent="0.3">
      <c r="A95" t="e">
        <f>#REF!</f>
        <v>#REF!</v>
      </c>
      <c r="B95" t="e">
        <f>#REF!</f>
        <v>#REF!</v>
      </c>
      <c r="C95" t="e">
        <f>#REF!</f>
        <v>#REF!</v>
      </c>
      <c r="D95" t="e">
        <f>#REF!</f>
        <v>#REF!</v>
      </c>
      <c r="E95" t="e">
        <f>#REF!</f>
        <v>#REF!</v>
      </c>
      <c r="F95" t="e">
        <f>#REF!</f>
        <v>#REF!</v>
      </c>
      <c r="G95" t="e">
        <f>#REF!</f>
        <v>#REF!</v>
      </c>
      <c r="H95" t="e">
        <f>#REF!</f>
        <v>#REF!</v>
      </c>
      <c r="I95" t="e">
        <f>#REF!</f>
        <v>#REF!</v>
      </c>
      <c r="J95" t="e">
        <f>#REF!</f>
        <v>#REF!</v>
      </c>
      <c r="K95" t="e">
        <f>#REF!</f>
        <v>#REF!</v>
      </c>
      <c r="L95" t="e">
        <f>#REF!</f>
        <v>#REF!</v>
      </c>
      <c r="M95" t="e">
        <f>#REF!</f>
        <v>#REF!</v>
      </c>
      <c r="O95" t="s">
        <v>4</v>
      </c>
      <c r="P95">
        <f t="shared" si="104"/>
        <v>0</v>
      </c>
      <c r="Q95">
        <f t="shared" si="95"/>
        <v>0</v>
      </c>
      <c r="R95">
        <f t="shared" si="96"/>
        <v>0</v>
      </c>
      <c r="S95">
        <f t="shared" si="97"/>
        <v>0</v>
      </c>
      <c r="T95">
        <f t="shared" si="105"/>
        <v>0</v>
      </c>
      <c r="U95">
        <f t="shared" si="98"/>
        <v>0</v>
      </c>
      <c r="V95">
        <f t="shared" si="99"/>
        <v>0</v>
      </c>
      <c r="W95">
        <f t="shared" si="100"/>
        <v>0</v>
      </c>
      <c r="X95">
        <f t="shared" si="106"/>
        <v>0</v>
      </c>
      <c r="Y95">
        <f t="shared" si="101"/>
        <v>0</v>
      </c>
      <c r="Z95">
        <f t="shared" si="102"/>
        <v>0</v>
      </c>
      <c r="AA95">
        <f t="shared" si="103"/>
        <v>0</v>
      </c>
    </row>
    <row r="96" spans="1:27" x14ac:dyDescent="0.3">
      <c r="A96" t="e">
        <f>#REF!</f>
        <v>#REF!</v>
      </c>
      <c r="B96" t="e">
        <f>#REF!</f>
        <v>#REF!</v>
      </c>
      <c r="C96" t="e">
        <f>#REF!</f>
        <v>#REF!</v>
      </c>
      <c r="D96" t="e">
        <f>#REF!</f>
        <v>#REF!</v>
      </c>
      <c r="E96" t="e">
        <f>#REF!</f>
        <v>#REF!</v>
      </c>
      <c r="F96" t="e">
        <f>#REF!</f>
        <v>#REF!</v>
      </c>
      <c r="G96" t="e">
        <f>#REF!</f>
        <v>#REF!</v>
      </c>
      <c r="H96" t="e">
        <f>#REF!</f>
        <v>#REF!</v>
      </c>
      <c r="I96" t="e">
        <f>#REF!</f>
        <v>#REF!</v>
      </c>
      <c r="J96" t="e">
        <f>#REF!</f>
        <v>#REF!</v>
      </c>
      <c r="K96" t="e">
        <f>#REF!</f>
        <v>#REF!</v>
      </c>
      <c r="L96" t="e">
        <f>#REF!</f>
        <v>#REF!</v>
      </c>
      <c r="M96" t="e">
        <f>#REF!</f>
        <v>#REF!</v>
      </c>
      <c r="O96" t="s">
        <v>5</v>
      </c>
      <c r="P96">
        <f t="shared" si="104"/>
        <v>0</v>
      </c>
      <c r="Q96">
        <f t="shared" si="95"/>
        <v>0</v>
      </c>
      <c r="R96">
        <f t="shared" si="96"/>
        <v>0</v>
      </c>
      <c r="S96">
        <f t="shared" si="97"/>
        <v>0</v>
      </c>
      <c r="T96">
        <f t="shared" si="105"/>
        <v>0</v>
      </c>
      <c r="U96">
        <f t="shared" si="98"/>
        <v>0</v>
      </c>
      <c r="V96">
        <f t="shared" si="99"/>
        <v>0</v>
      </c>
      <c r="W96">
        <f t="shared" si="100"/>
        <v>0</v>
      </c>
      <c r="X96">
        <f t="shared" si="106"/>
        <v>0</v>
      </c>
      <c r="Y96">
        <f t="shared" si="101"/>
        <v>0</v>
      </c>
      <c r="Z96">
        <f t="shared" si="102"/>
        <v>0</v>
      </c>
      <c r="AA96">
        <f t="shared" si="103"/>
        <v>0</v>
      </c>
    </row>
    <row r="97" spans="1:27" x14ac:dyDescent="0.3">
      <c r="A97" t="e">
        <f>#REF!</f>
        <v>#REF!</v>
      </c>
      <c r="B97" t="e">
        <f>#REF!</f>
        <v>#REF!</v>
      </c>
      <c r="C97" t="e">
        <f>#REF!</f>
        <v>#REF!</v>
      </c>
      <c r="D97" t="e">
        <f>#REF!</f>
        <v>#REF!</v>
      </c>
      <c r="E97" t="e">
        <f>#REF!</f>
        <v>#REF!</v>
      </c>
      <c r="F97" t="e">
        <f>#REF!</f>
        <v>#REF!</v>
      </c>
      <c r="G97" t="e">
        <f>#REF!</f>
        <v>#REF!</v>
      </c>
      <c r="H97" t="e">
        <f>#REF!</f>
        <v>#REF!</v>
      </c>
      <c r="I97" t="e">
        <f>#REF!</f>
        <v>#REF!</v>
      </c>
      <c r="J97" t="e">
        <f>#REF!</f>
        <v>#REF!</v>
      </c>
      <c r="K97" t="e">
        <f>#REF!</f>
        <v>#REF!</v>
      </c>
      <c r="L97" t="e">
        <f>#REF!</f>
        <v>#REF!</v>
      </c>
      <c r="M97" t="e">
        <f>#REF!</f>
        <v>#REF!</v>
      </c>
      <c r="O97" t="s">
        <v>6</v>
      </c>
      <c r="P97">
        <f t="shared" si="104"/>
        <v>0</v>
      </c>
      <c r="Q97">
        <f t="shared" si="95"/>
        <v>0</v>
      </c>
      <c r="R97">
        <f t="shared" si="96"/>
        <v>0</v>
      </c>
      <c r="S97">
        <f t="shared" si="97"/>
        <v>0</v>
      </c>
      <c r="T97">
        <f t="shared" si="105"/>
        <v>0</v>
      </c>
      <c r="U97">
        <f t="shared" si="98"/>
        <v>0</v>
      </c>
      <c r="V97">
        <f t="shared" si="99"/>
        <v>0</v>
      </c>
      <c r="W97">
        <f t="shared" si="100"/>
        <v>0</v>
      </c>
      <c r="X97">
        <f t="shared" si="106"/>
        <v>0</v>
      </c>
      <c r="Y97">
        <f t="shared" si="101"/>
        <v>0</v>
      </c>
      <c r="Z97">
        <f t="shared" si="102"/>
        <v>0</v>
      </c>
      <c r="AA97">
        <f t="shared" si="103"/>
        <v>0</v>
      </c>
    </row>
    <row r="98" spans="1:27" x14ac:dyDescent="0.3">
      <c r="A98" t="e">
        <f>#REF!</f>
        <v>#REF!</v>
      </c>
      <c r="B98" t="e">
        <f>#REF!</f>
        <v>#REF!</v>
      </c>
      <c r="C98" t="e">
        <f>#REF!</f>
        <v>#REF!</v>
      </c>
      <c r="D98" t="e">
        <f>#REF!</f>
        <v>#REF!</v>
      </c>
      <c r="E98" t="e">
        <f>#REF!</f>
        <v>#REF!</v>
      </c>
      <c r="F98" t="e">
        <f>#REF!</f>
        <v>#REF!</v>
      </c>
      <c r="G98" t="e">
        <f>#REF!</f>
        <v>#REF!</v>
      </c>
      <c r="H98" t="e">
        <f>#REF!</f>
        <v>#REF!</v>
      </c>
      <c r="I98" t="e">
        <f>#REF!</f>
        <v>#REF!</v>
      </c>
      <c r="J98" t="e">
        <f>#REF!</f>
        <v>#REF!</v>
      </c>
      <c r="K98" t="e">
        <f>#REF!</f>
        <v>#REF!</v>
      </c>
      <c r="L98" t="e">
        <f>#REF!</f>
        <v>#REF!</v>
      </c>
      <c r="M98" t="e">
        <f>#REF!</f>
        <v>#REF!</v>
      </c>
      <c r="O98" t="s">
        <v>7</v>
      </c>
      <c r="P98">
        <f t="shared" si="104"/>
        <v>0</v>
      </c>
      <c r="Q98">
        <f t="shared" si="95"/>
        <v>0</v>
      </c>
      <c r="R98">
        <f t="shared" si="96"/>
        <v>0</v>
      </c>
      <c r="S98">
        <f t="shared" si="97"/>
        <v>0</v>
      </c>
      <c r="T98">
        <f t="shared" si="105"/>
        <v>0</v>
      </c>
      <c r="U98">
        <f t="shared" si="98"/>
        <v>0</v>
      </c>
      <c r="V98">
        <f t="shared" si="99"/>
        <v>0</v>
      </c>
      <c r="W98">
        <f t="shared" si="100"/>
        <v>0</v>
      </c>
      <c r="X98">
        <f t="shared" si="106"/>
        <v>0</v>
      </c>
      <c r="Y98">
        <f t="shared" si="101"/>
        <v>0</v>
      </c>
      <c r="Z98">
        <f t="shared" si="102"/>
        <v>0</v>
      </c>
      <c r="AA98">
        <f t="shared" si="103"/>
        <v>0</v>
      </c>
    </row>
    <row r="99" spans="1:27" x14ac:dyDescent="0.3">
      <c r="A99" t="e">
        <f>#REF!</f>
        <v>#REF!</v>
      </c>
      <c r="B99" t="e">
        <f>#REF!</f>
        <v>#REF!</v>
      </c>
      <c r="C99" t="e">
        <f>#REF!</f>
        <v>#REF!</v>
      </c>
      <c r="D99" t="e">
        <f>#REF!</f>
        <v>#REF!</v>
      </c>
      <c r="E99" t="e">
        <f>#REF!</f>
        <v>#REF!</v>
      </c>
      <c r="F99" t="e">
        <f>#REF!</f>
        <v>#REF!</v>
      </c>
      <c r="G99" t="e">
        <f>#REF!</f>
        <v>#REF!</v>
      </c>
      <c r="H99" t="e">
        <f>#REF!</f>
        <v>#REF!</v>
      </c>
      <c r="I99" t="e">
        <f>#REF!</f>
        <v>#REF!</v>
      </c>
      <c r="J99" t="e">
        <f>#REF!</f>
        <v>#REF!</v>
      </c>
      <c r="K99" t="e">
        <f>#REF!</f>
        <v>#REF!</v>
      </c>
      <c r="L99" t="e">
        <f>#REF!</f>
        <v>#REF!</v>
      </c>
      <c r="M99" t="e">
        <f>#REF!</f>
        <v>#REF!</v>
      </c>
      <c r="O99" t="s">
        <v>8</v>
      </c>
      <c r="P99">
        <f t="shared" si="104"/>
        <v>0</v>
      </c>
      <c r="Q99">
        <f t="shared" si="95"/>
        <v>0</v>
      </c>
      <c r="R99">
        <f t="shared" si="96"/>
        <v>0</v>
      </c>
      <c r="S99">
        <f t="shared" si="97"/>
        <v>0</v>
      </c>
      <c r="T99">
        <f t="shared" si="105"/>
        <v>0</v>
      </c>
      <c r="U99">
        <f t="shared" si="98"/>
        <v>0</v>
      </c>
      <c r="V99">
        <f t="shared" si="99"/>
        <v>0</v>
      </c>
      <c r="W99">
        <f t="shared" si="100"/>
        <v>0</v>
      </c>
      <c r="X99">
        <f t="shared" si="106"/>
        <v>0</v>
      </c>
      <c r="Y99">
        <f t="shared" si="101"/>
        <v>0</v>
      </c>
      <c r="Z99">
        <f t="shared" si="102"/>
        <v>0</v>
      </c>
      <c r="AA99">
        <f t="shared" si="103"/>
        <v>0</v>
      </c>
    </row>
    <row r="101" spans="1:27" x14ac:dyDescent="0.3">
      <c r="A101" s="98">
        <f t="shared" ref="A101" si="107">$AL$6</f>
        <v>0</v>
      </c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</row>
    <row r="102" spans="1:27" x14ac:dyDescent="0.3">
      <c r="A102" t="e">
        <f>#REF!</f>
        <v>#REF!</v>
      </c>
      <c r="B102" t="e">
        <f>#REF!</f>
        <v>#REF!</v>
      </c>
      <c r="C102" t="e">
        <f>#REF!</f>
        <v>#REF!</v>
      </c>
      <c r="D102" t="e">
        <f>#REF!</f>
        <v>#REF!</v>
      </c>
      <c r="E102" t="e">
        <f>#REF!</f>
        <v>#REF!</v>
      </c>
      <c r="F102" t="e">
        <f>#REF!</f>
        <v>#REF!</v>
      </c>
      <c r="G102" t="e">
        <f>#REF!</f>
        <v>#REF!</v>
      </c>
      <c r="H102" t="e">
        <f>#REF!</f>
        <v>#REF!</v>
      </c>
      <c r="I102" t="e">
        <f>#REF!</f>
        <v>#REF!</v>
      </c>
      <c r="J102" t="e">
        <f>#REF!</f>
        <v>#REF!</v>
      </c>
      <c r="K102" t="e">
        <f>#REF!</f>
        <v>#REF!</v>
      </c>
      <c r="L102" t="e">
        <f>#REF!</f>
        <v>#REF!</v>
      </c>
      <c r="M102" t="e">
        <f>#REF!</f>
        <v>#REF!</v>
      </c>
    </row>
    <row r="103" spans="1:27" x14ac:dyDescent="0.3">
      <c r="A103" t="e">
        <f>#REF!</f>
        <v>#REF!</v>
      </c>
      <c r="B103" t="e">
        <f>#REF!</f>
        <v>#REF!</v>
      </c>
      <c r="C103" t="e">
        <f>#REF!</f>
        <v>#REF!</v>
      </c>
      <c r="D103" t="e">
        <f>#REF!</f>
        <v>#REF!</v>
      </c>
      <c r="E103" t="e">
        <f>#REF!</f>
        <v>#REF!</v>
      </c>
      <c r="F103" t="e">
        <f>#REF!</f>
        <v>#REF!</v>
      </c>
      <c r="G103" t="e">
        <f>#REF!</f>
        <v>#REF!</v>
      </c>
      <c r="H103" t="e">
        <f>#REF!</f>
        <v>#REF!</v>
      </c>
      <c r="I103" t="e">
        <f>#REF!</f>
        <v>#REF!</v>
      </c>
      <c r="J103" t="e">
        <f>#REF!</f>
        <v>#REF!</v>
      </c>
      <c r="K103" t="e">
        <f>#REF!</f>
        <v>#REF!</v>
      </c>
      <c r="L103" t="e">
        <f>#REF!</f>
        <v>#REF!</v>
      </c>
      <c r="M103" t="e">
        <f>#REF!</f>
        <v>#REF!</v>
      </c>
      <c r="P103">
        <v>1</v>
      </c>
      <c r="Q103">
        <v>2</v>
      </c>
      <c r="R103">
        <v>3</v>
      </c>
      <c r="S103">
        <v>4</v>
      </c>
      <c r="T103">
        <v>5</v>
      </c>
      <c r="U103">
        <v>6</v>
      </c>
      <c r="V103">
        <v>7</v>
      </c>
      <c r="W103">
        <v>8</v>
      </c>
      <c r="X103">
        <v>9</v>
      </c>
      <c r="Y103">
        <v>10</v>
      </c>
      <c r="Z103">
        <v>11</v>
      </c>
      <c r="AA103">
        <v>12</v>
      </c>
    </row>
    <row r="104" spans="1:27" x14ac:dyDescent="0.3">
      <c r="A104" t="e">
        <f>#REF!</f>
        <v>#REF!</v>
      </c>
      <c r="B104" t="e">
        <f>#REF!</f>
        <v>#REF!</v>
      </c>
      <c r="C104" t="e">
        <f>#REF!</f>
        <v>#REF!</v>
      </c>
      <c r="D104" t="e">
        <f>#REF!</f>
        <v>#REF!</v>
      </c>
      <c r="E104" t="e">
        <f>#REF!</f>
        <v>#REF!</v>
      </c>
      <c r="F104" t="e">
        <f>#REF!</f>
        <v>#REF!</v>
      </c>
      <c r="G104" t="e">
        <f>#REF!</f>
        <v>#REF!</v>
      </c>
      <c r="H104" t="e">
        <f>#REF!</f>
        <v>#REF!</v>
      </c>
      <c r="I104" t="e">
        <f>#REF!</f>
        <v>#REF!</v>
      </c>
      <c r="J104" t="e">
        <f>#REF!</f>
        <v>#REF!</v>
      </c>
      <c r="K104" t="e">
        <f>#REF!</f>
        <v>#REF!</v>
      </c>
      <c r="L104" t="e">
        <f>#REF!</f>
        <v>#REF!</v>
      </c>
      <c r="M104" t="e">
        <f>#REF!</f>
        <v>#REF!</v>
      </c>
      <c r="O104" t="s">
        <v>1</v>
      </c>
      <c r="P104">
        <f>IFERROR(B104/(SUM($B$7:$E$14))*LN(B104/(SUM($B$7:$E$14))),0)</f>
        <v>0</v>
      </c>
      <c r="Q104">
        <f t="shared" ref="Q104:Q111" si="108">IFERROR(C104/(SUM($B$7:$E$14))*LN(C104/(SUM($B$7:$E$14))),0)</f>
        <v>0</v>
      </c>
      <c r="R104">
        <f t="shared" ref="R104:R111" si="109">IFERROR(D104/(SUM($B$7:$E$14))*LN(D104/(SUM($B$7:$E$14))),0)</f>
        <v>0</v>
      </c>
      <c r="S104">
        <f t="shared" ref="S104:S111" si="110">IFERROR(E104/(SUM($B$7:$E$14))*LN(E104/(SUM($B$7:$E$14))),0)</f>
        <v>0</v>
      </c>
      <c r="T104">
        <f>IFERROR(F104/(SUM($F$7:$I$14))*LN(F104/(SUM($F$7:$I$14))),0)</f>
        <v>0</v>
      </c>
      <c r="U104">
        <f t="shared" ref="U104:U111" si="111">IFERROR(G104/(SUM($F$7:$I$14))*LN(G104/(SUM($F$7:$I$14))),0)</f>
        <v>0</v>
      </c>
      <c r="V104">
        <f t="shared" ref="V104:V111" si="112">IFERROR(H104/(SUM($F$7:$I$14))*LN(H104/(SUM($F$7:$I$14))),0)</f>
        <v>0</v>
      </c>
      <c r="W104">
        <f t="shared" ref="W104:W111" si="113">IFERROR(I104/(SUM($F$7:$I$14))*LN(I104/(SUM($F$7:$I$14))),0)</f>
        <v>0</v>
      </c>
      <c r="X104">
        <f>IFERROR(J104/(SUM($J$7:$M$14))*LN(J104/(SUM($J$7:$M$14))),0)</f>
        <v>0</v>
      </c>
      <c r="Y104">
        <f t="shared" ref="Y104:Y111" si="114">IFERROR(K104/(SUM($J$7:$M$14))*LN(K104/(SUM($J$7:$M$14))),0)</f>
        <v>0</v>
      </c>
      <c r="Z104">
        <f t="shared" ref="Z104:Z111" si="115">IFERROR(L104/(SUM($J$7:$M$14))*LN(L104/(SUM($J$7:$M$14))),0)</f>
        <v>0</v>
      </c>
      <c r="AA104">
        <f t="shared" ref="AA104:AA111" si="116">IFERROR(M104/(SUM($J$7:$M$14))*LN(M104/(SUM($J$7:$M$14))),0)</f>
        <v>0</v>
      </c>
    </row>
    <row r="105" spans="1:27" x14ac:dyDescent="0.3">
      <c r="A105" t="e">
        <f>#REF!</f>
        <v>#REF!</v>
      </c>
      <c r="B105" t="e">
        <f>#REF!</f>
        <v>#REF!</v>
      </c>
      <c r="C105" t="e">
        <f>#REF!</f>
        <v>#REF!</v>
      </c>
      <c r="D105" t="e">
        <f>#REF!</f>
        <v>#REF!</v>
      </c>
      <c r="E105" t="e">
        <f>#REF!</f>
        <v>#REF!</v>
      </c>
      <c r="F105" t="e">
        <f>#REF!</f>
        <v>#REF!</v>
      </c>
      <c r="G105" t="e">
        <f>#REF!</f>
        <v>#REF!</v>
      </c>
      <c r="H105" t="e">
        <f>#REF!</f>
        <v>#REF!</v>
      </c>
      <c r="I105" t="e">
        <f>#REF!</f>
        <v>#REF!</v>
      </c>
      <c r="J105" t="e">
        <f>#REF!</f>
        <v>#REF!</v>
      </c>
      <c r="K105" t="e">
        <f>#REF!</f>
        <v>#REF!</v>
      </c>
      <c r="L105" t="e">
        <f>#REF!</f>
        <v>#REF!</v>
      </c>
      <c r="M105" t="e">
        <f>#REF!</f>
        <v>#REF!</v>
      </c>
      <c r="O105" t="s">
        <v>2</v>
      </c>
      <c r="P105">
        <f t="shared" ref="P105:P111" si="117">IFERROR(B105/(SUM($B$7:$E$14))*LN(B105/(SUM($B$7:$E$14))),0)</f>
        <v>0</v>
      </c>
      <c r="Q105">
        <f t="shared" si="108"/>
        <v>0</v>
      </c>
      <c r="R105">
        <f t="shared" si="109"/>
        <v>0</v>
      </c>
      <c r="S105">
        <f t="shared" si="110"/>
        <v>0</v>
      </c>
      <c r="T105">
        <f t="shared" ref="T105:T111" si="118">IFERROR(F105/(SUM($F$7:$I$14))*LN(F105/(SUM($F$7:$I$14))),0)</f>
        <v>0</v>
      </c>
      <c r="U105">
        <f t="shared" si="111"/>
        <v>0</v>
      </c>
      <c r="V105">
        <f t="shared" si="112"/>
        <v>0</v>
      </c>
      <c r="W105">
        <f t="shared" si="113"/>
        <v>0</v>
      </c>
      <c r="X105">
        <f t="shared" ref="X105:X111" si="119">IFERROR(J105/(SUM($J$7:$M$14))*LN(J105/(SUM($J$7:$M$14))),0)</f>
        <v>0</v>
      </c>
      <c r="Y105">
        <f t="shared" si="114"/>
        <v>0</v>
      </c>
      <c r="Z105">
        <f t="shared" si="115"/>
        <v>0</v>
      </c>
      <c r="AA105">
        <f t="shared" si="116"/>
        <v>0</v>
      </c>
    </row>
    <row r="106" spans="1:27" x14ac:dyDescent="0.3">
      <c r="A106" t="e">
        <f>#REF!</f>
        <v>#REF!</v>
      </c>
      <c r="B106" t="e">
        <f>#REF!</f>
        <v>#REF!</v>
      </c>
      <c r="C106" t="e">
        <f>#REF!</f>
        <v>#REF!</v>
      </c>
      <c r="D106" t="e">
        <f>#REF!</f>
        <v>#REF!</v>
      </c>
      <c r="E106" t="e">
        <f>#REF!</f>
        <v>#REF!</v>
      </c>
      <c r="F106" t="e">
        <f>#REF!</f>
        <v>#REF!</v>
      </c>
      <c r="G106" t="e">
        <f>#REF!</f>
        <v>#REF!</v>
      </c>
      <c r="H106" t="e">
        <f>#REF!</f>
        <v>#REF!</v>
      </c>
      <c r="I106" t="e">
        <f>#REF!</f>
        <v>#REF!</v>
      </c>
      <c r="J106" t="e">
        <f>#REF!</f>
        <v>#REF!</v>
      </c>
      <c r="K106" t="e">
        <f>#REF!</f>
        <v>#REF!</v>
      </c>
      <c r="L106" t="e">
        <f>#REF!</f>
        <v>#REF!</v>
      </c>
      <c r="M106" t="e">
        <f>#REF!</f>
        <v>#REF!</v>
      </c>
      <c r="O106" t="s">
        <v>3</v>
      </c>
      <c r="P106">
        <f t="shared" si="117"/>
        <v>0</v>
      </c>
      <c r="Q106">
        <f t="shared" si="108"/>
        <v>0</v>
      </c>
      <c r="R106">
        <f t="shared" si="109"/>
        <v>0</v>
      </c>
      <c r="S106">
        <f t="shared" si="110"/>
        <v>0</v>
      </c>
      <c r="T106">
        <f t="shared" si="118"/>
        <v>0</v>
      </c>
      <c r="U106">
        <f t="shared" si="111"/>
        <v>0</v>
      </c>
      <c r="V106">
        <f t="shared" si="112"/>
        <v>0</v>
      </c>
      <c r="W106">
        <f t="shared" si="113"/>
        <v>0</v>
      </c>
      <c r="X106">
        <f t="shared" si="119"/>
        <v>0</v>
      </c>
      <c r="Y106">
        <f t="shared" si="114"/>
        <v>0</v>
      </c>
      <c r="Z106">
        <f t="shared" si="115"/>
        <v>0</v>
      </c>
      <c r="AA106">
        <f t="shared" si="116"/>
        <v>0</v>
      </c>
    </row>
    <row r="107" spans="1:27" x14ac:dyDescent="0.3">
      <c r="A107" t="e">
        <f>#REF!</f>
        <v>#REF!</v>
      </c>
      <c r="B107" t="e">
        <f>#REF!</f>
        <v>#REF!</v>
      </c>
      <c r="C107" t="e">
        <f>#REF!</f>
        <v>#REF!</v>
      </c>
      <c r="D107" t="e">
        <f>#REF!</f>
        <v>#REF!</v>
      </c>
      <c r="E107" t="e">
        <f>#REF!</f>
        <v>#REF!</v>
      </c>
      <c r="F107" t="e">
        <f>#REF!</f>
        <v>#REF!</v>
      </c>
      <c r="G107" t="e">
        <f>#REF!</f>
        <v>#REF!</v>
      </c>
      <c r="H107" t="e">
        <f>#REF!</f>
        <v>#REF!</v>
      </c>
      <c r="I107" t="e">
        <f>#REF!</f>
        <v>#REF!</v>
      </c>
      <c r="J107" t="e">
        <f>#REF!</f>
        <v>#REF!</v>
      </c>
      <c r="K107" t="e">
        <f>#REF!</f>
        <v>#REF!</v>
      </c>
      <c r="L107" t="e">
        <f>#REF!</f>
        <v>#REF!</v>
      </c>
      <c r="M107" t="e">
        <f>#REF!</f>
        <v>#REF!</v>
      </c>
      <c r="O107" t="s">
        <v>4</v>
      </c>
      <c r="P107">
        <f t="shared" si="117"/>
        <v>0</v>
      </c>
      <c r="Q107">
        <f t="shared" si="108"/>
        <v>0</v>
      </c>
      <c r="R107">
        <f t="shared" si="109"/>
        <v>0</v>
      </c>
      <c r="S107">
        <f t="shared" si="110"/>
        <v>0</v>
      </c>
      <c r="T107">
        <f t="shared" si="118"/>
        <v>0</v>
      </c>
      <c r="U107">
        <f t="shared" si="111"/>
        <v>0</v>
      </c>
      <c r="V107">
        <f t="shared" si="112"/>
        <v>0</v>
      </c>
      <c r="W107">
        <f t="shared" si="113"/>
        <v>0</v>
      </c>
      <c r="X107">
        <f t="shared" si="119"/>
        <v>0</v>
      </c>
      <c r="Y107">
        <f t="shared" si="114"/>
        <v>0</v>
      </c>
      <c r="Z107">
        <f t="shared" si="115"/>
        <v>0</v>
      </c>
      <c r="AA107">
        <f t="shared" si="116"/>
        <v>0</v>
      </c>
    </row>
    <row r="108" spans="1:27" x14ac:dyDescent="0.3">
      <c r="A108" t="e">
        <f>#REF!</f>
        <v>#REF!</v>
      </c>
      <c r="B108" t="e">
        <f>#REF!</f>
        <v>#REF!</v>
      </c>
      <c r="C108" t="e">
        <f>#REF!</f>
        <v>#REF!</v>
      </c>
      <c r="D108" t="e">
        <f>#REF!</f>
        <v>#REF!</v>
      </c>
      <c r="E108" t="e">
        <f>#REF!</f>
        <v>#REF!</v>
      </c>
      <c r="F108" t="e">
        <f>#REF!</f>
        <v>#REF!</v>
      </c>
      <c r="G108" t="e">
        <f>#REF!</f>
        <v>#REF!</v>
      </c>
      <c r="H108" t="e">
        <f>#REF!</f>
        <v>#REF!</v>
      </c>
      <c r="I108" t="e">
        <f>#REF!</f>
        <v>#REF!</v>
      </c>
      <c r="J108" t="e">
        <f>#REF!</f>
        <v>#REF!</v>
      </c>
      <c r="K108" t="e">
        <f>#REF!</f>
        <v>#REF!</v>
      </c>
      <c r="L108" t="e">
        <f>#REF!</f>
        <v>#REF!</v>
      </c>
      <c r="M108" t="e">
        <f>#REF!</f>
        <v>#REF!</v>
      </c>
      <c r="O108" t="s">
        <v>5</v>
      </c>
      <c r="P108">
        <f t="shared" si="117"/>
        <v>0</v>
      </c>
      <c r="Q108">
        <f t="shared" si="108"/>
        <v>0</v>
      </c>
      <c r="R108">
        <f t="shared" si="109"/>
        <v>0</v>
      </c>
      <c r="S108">
        <f t="shared" si="110"/>
        <v>0</v>
      </c>
      <c r="T108">
        <f t="shared" si="118"/>
        <v>0</v>
      </c>
      <c r="U108">
        <f t="shared" si="111"/>
        <v>0</v>
      </c>
      <c r="V108">
        <f t="shared" si="112"/>
        <v>0</v>
      </c>
      <c r="W108">
        <f t="shared" si="113"/>
        <v>0</v>
      </c>
      <c r="X108">
        <f t="shared" si="119"/>
        <v>0</v>
      </c>
      <c r="Y108">
        <f t="shared" si="114"/>
        <v>0</v>
      </c>
      <c r="Z108">
        <f t="shared" si="115"/>
        <v>0</v>
      </c>
      <c r="AA108">
        <f t="shared" si="116"/>
        <v>0</v>
      </c>
    </row>
    <row r="109" spans="1:27" x14ac:dyDescent="0.3">
      <c r="A109" t="e">
        <f>#REF!</f>
        <v>#REF!</v>
      </c>
      <c r="B109" t="e">
        <f>#REF!</f>
        <v>#REF!</v>
      </c>
      <c r="C109" t="e">
        <f>#REF!</f>
        <v>#REF!</v>
      </c>
      <c r="D109" t="e">
        <f>#REF!</f>
        <v>#REF!</v>
      </c>
      <c r="E109" t="e">
        <f>#REF!</f>
        <v>#REF!</v>
      </c>
      <c r="F109" t="e">
        <f>#REF!</f>
        <v>#REF!</v>
      </c>
      <c r="G109" t="e">
        <f>#REF!</f>
        <v>#REF!</v>
      </c>
      <c r="H109" t="e">
        <f>#REF!</f>
        <v>#REF!</v>
      </c>
      <c r="I109" t="e">
        <f>#REF!</f>
        <v>#REF!</v>
      </c>
      <c r="J109" t="e">
        <f>#REF!</f>
        <v>#REF!</v>
      </c>
      <c r="K109" t="e">
        <f>#REF!</f>
        <v>#REF!</v>
      </c>
      <c r="L109" t="e">
        <f>#REF!</f>
        <v>#REF!</v>
      </c>
      <c r="M109" t="e">
        <f>#REF!</f>
        <v>#REF!</v>
      </c>
      <c r="O109" t="s">
        <v>6</v>
      </c>
      <c r="P109">
        <f t="shared" si="117"/>
        <v>0</v>
      </c>
      <c r="Q109">
        <f t="shared" si="108"/>
        <v>0</v>
      </c>
      <c r="R109">
        <f t="shared" si="109"/>
        <v>0</v>
      </c>
      <c r="S109">
        <f t="shared" si="110"/>
        <v>0</v>
      </c>
      <c r="T109">
        <f t="shared" si="118"/>
        <v>0</v>
      </c>
      <c r="U109">
        <f t="shared" si="111"/>
        <v>0</v>
      </c>
      <c r="V109">
        <f t="shared" si="112"/>
        <v>0</v>
      </c>
      <c r="W109">
        <f t="shared" si="113"/>
        <v>0</v>
      </c>
      <c r="X109">
        <f t="shared" si="119"/>
        <v>0</v>
      </c>
      <c r="Y109">
        <f t="shared" si="114"/>
        <v>0</v>
      </c>
      <c r="Z109">
        <f t="shared" si="115"/>
        <v>0</v>
      </c>
      <c r="AA109">
        <f t="shared" si="116"/>
        <v>0</v>
      </c>
    </row>
    <row r="110" spans="1:27" x14ac:dyDescent="0.3">
      <c r="A110" t="e">
        <f>#REF!</f>
        <v>#REF!</v>
      </c>
      <c r="B110" t="e">
        <f>#REF!</f>
        <v>#REF!</v>
      </c>
      <c r="C110" t="e">
        <f>#REF!</f>
        <v>#REF!</v>
      </c>
      <c r="D110" t="e">
        <f>#REF!</f>
        <v>#REF!</v>
      </c>
      <c r="E110" t="e">
        <f>#REF!</f>
        <v>#REF!</v>
      </c>
      <c r="F110" t="e">
        <f>#REF!</f>
        <v>#REF!</v>
      </c>
      <c r="G110" t="e">
        <f>#REF!</f>
        <v>#REF!</v>
      </c>
      <c r="H110" t="e">
        <f>#REF!</f>
        <v>#REF!</v>
      </c>
      <c r="I110" t="e">
        <f>#REF!</f>
        <v>#REF!</v>
      </c>
      <c r="J110" t="e">
        <f>#REF!</f>
        <v>#REF!</v>
      </c>
      <c r="K110" t="e">
        <f>#REF!</f>
        <v>#REF!</v>
      </c>
      <c r="L110" t="e">
        <f>#REF!</f>
        <v>#REF!</v>
      </c>
      <c r="M110" t="e">
        <f>#REF!</f>
        <v>#REF!</v>
      </c>
      <c r="O110" t="s">
        <v>7</v>
      </c>
      <c r="P110">
        <f t="shared" si="117"/>
        <v>0</v>
      </c>
      <c r="Q110">
        <f t="shared" si="108"/>
        <v>0</v>
      </c>
      <c r="R110">
        <f t="shared" si="109"/>
        <v>0</v>
      </c>
      <c r="S110">
        <f t="shared" si="110"/>
        <v>0</v>
      </c>
      <c r="T110">
        <f t="shared" si="118"/>
        <v>0</v>
      </c>
      <c r="U110">
        <f t="shared" si="111"/>
        <v>0</v>
      </c>
      <c r="V110">
        <f t="shared" si="112"/>
        <v>0</v>
      </c>
      <c r="W110">
        <f t="shared" si="113"/>
        <v>0</v>
      </c>
      <c r="X110">
        <f t="shared" si="119"/>
        <v>0</v>
      </c>
      <c r="Y110">
        <f t="shared" si="114"/>
        <v>0</v>
      </c>
      <c r="Z110">
        <f t="shared" si="115"/>
        <v>0</v>
      </c>
      <c r="AA110">
        <f t="shared" si="116"/>
        <v>0</v>
      </c>
    </row>
    <row r="111" spans="1:27" x14ac:dyDescent="0.3">
      <c r="A111" t="e">
        <f>#REF!</f>
        <v>#REF!</v>
      </c>
      <c r="B111" t="e">
        <f>#REF!</f>
        <v>#REF!</v>
      </c>
      <c r="C111" t="e">
        <f>#REF!</f>
        <v>#REF!</v>
      </c>
      <c r="D111" t="e">
        <f>#REF!</f>
        <v>#REF!</v>
      </c>
      <c r="E111" t="e">
        <f>#REF!</f>
        <v>#REF!</v>
      </c>
      <c r="F111" t="e">
        <f>#REF!</f>
        <v>#REF!</v>
      </c>
      <c r="G111" t="e">
        <f>#REF!</f>
        <v>#REF!</v>
      </c>
      <c r="H111" t="e">
        <f>#REF!</f>
        <v>#REF!</v>
      </c>
      <c r="I111" t="e">
        <f>#REF!</f>
        <v>#REF!</v>
      </c>
      <c r="J111" t="e">
        <f>#REF!</f>
        <v>#REF!</v>
      </c>
      <c r="K111" t="e">
        <f>#REF!</f>
        <v>#REF!</v>
      </c>
      <c r="L111" t="e">
        <f>#REF!</f>
        <v>#REF!</v>
      </c>
      <c r="M111" t="e">
        <f>#REF!</f>
        <v>#REF!</v>
      </c>
      <c r="O111" t="s">
        <v>8</v>
      </c>
      <c r="P111">
        <f t="shared" si="117"/>
        <v>0</v>
      </c>
      <c r="Q111">
        <f t="shared" si="108"/>
        <v>0</v>
      </c>
      <c r="R111">
        <f t="shared" si="109"/>
        <v>0</v>
      </c>
      <c r="S111">
        <f t="shared" si="110"/>
        <v>0</v>
      </c>
      <c r="T111">
        <f t="shared" si="118"/>
        <v>0</v>
      </c>
      <c r="U111">
        <f t="shared" si="111"/>
        <v>0</v>
      </c>
      <c r="V111">
        <f t="shared" si="112"/>
        <v>0</v>
      </c>
      <c r="W111">
        <f t="shared" si="113"/>
        <v>0</v>
      </c>
      <c r="X111">
        <f t="shared" si="119"/>
        <v>0</v>
      </c>
      <c r="Y111">
        <f t="shared" si="114"/>
        <v>0</v>
      </c>
      <c r="Z111">
        <f t="shared" si="115"/>
        <v>0</v>
      </c>
      <c r="AA111">
        <f t="shared" si="116"/>
        <v>0</v>
      </c>
    </row>
    <row r="113" spans="1:27" x14ac:dyDescent="0.3">
      <c r="A113" s="98">
        <f t="shared" ref="A113" si="120">$AM$6</f>
        <v>0</v>
      </c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</row>
    <row r="114" spans="1:27" x14ac:dyDescent="0.3">
      <c r="A114" t="e">
        <f>#REF!</f>
        <v>#REF!</v>
      </c>
      <c r="B114" t="e">
        <f>#REF!</f>
        <v>#REF!</v>
      </c>
      <c r="C114" t="e">
        <f>#REF!</f>
        <v>#REF!</v>
      </c>
      <c r="D114" t="e">
        <f>#REF!</f>
        <v>#REF!</v>
      </c>
      <c r="E114" t="e">
        <f>#REF!</f>
        <v>#REF!</v>
      </c>
      <c r="F114" t="e">
        <f>#REF!</f>
        <v>#REF!</v>
      </c>
      <c r="G114" t="e">
        <f>#REF!</f>
        <v>#REF!</v>
      </c>
      <c r="H114" t="e">
        <f>#REF!</f>
        <v>#REF!</v>
      </c>
      <c r="I114" t="e">
        <f>#REF!</f>
        <v>#REF!</v>
      </c>
      <c r="J114" t="e">
        <f>#REF!</f>
        <v>#REF!</v>
      </c>
      <c r="K114" t="e">
        <f>#REF!</f>
        <v>#REF!</v>
      </c>
      <c r="L114" t="e">
        <f>#REF!</f>
        <v>#REF!</v>
      </c>
      <c r="M114" t="e">
        <f>#REF!</f>
        <v>#REF!</v>
      </c>
    </row>
    <row r="115" spans="1:27" x14ac:dyDescent="0.3">
      <c r="A115" t="e">
        <f>#REF!</f>
        <v>#REF!</v>
      </c>
      <c r="B115" t="e">
        <f>#REF!</f>
        <v>#REF!</v>
      </c>
      <c r="C115" t="e">
        <f>#REF!</f>
        <v>#REF!</v>
      </c>
      <c r="D115" t="e">
        <f>#REF!</f>
        <v>#REF!</v>
      </c>
      <c r="E115" t="e">
        <f>#REF!</f>
        <v>#REF!</v>
      </c>
      <c r="F115" t="e">
        <f>#REF!</f>
        <v>#REF!</v>
      </c>
      <c r="G115" t="e">
        <f>#REF!</f>
        <v>#REF!</v>
      </c>
      <c r="H115" t="e">
        <f>#REF!</f>
        <v>#REF!</v>
      </c>
      <c r="I115" t="e">
        <f>#REF!</f>
        <v>#REF!</v>
      </c>
      <c r="J115" t="e">
        <f>#REF!</f>
        <v>#REF!</v>
      </c>
      <c r="K115" t="e">
        <f>#REF!</f>
        <v>#REF!</v>
      </c>
      <c r="L115" t="e">
        <f>#REF!</f>
        <v>#REF!</v>
      </c>
      <c r="M115" t="e">
        <f>#REF!</f>
        <v>#REF!</v>
      </c>
      <c r="P115">
        <v>1</v>
      </c>
      <c r="Q115">
        <v>2</v>
      </c>
      <c r="R115">
        <v>3</v>
      </c>
      <c r="S115">
        <v>4</v>
      </c>
      <c r="T115">
        <v>5</v>
      </c>
      <c r="U115">
        <v>6</v>
      </c>
      <c r="V115">
        <v>7</v>
      </c>
      <c r="W115">
        <v>8</v>
      </c>
      <c r="X115">
        <v>9</v>
      </c>
      <c r="Y115">
        <v>10</v>
      </c>
      <c r="Z115">
        <v>11</v>
      </c>
      <c r="AA115">
        <v>12</v>
      </c>
    </row>
    <row r="116" spans="1:27" x14ac:dyDescent="0.3">
      <c r="A116" t="e">
        <f>#REF!</f>
        <v>#REF!</v>
      </c>
      <c r="B116" t="e">
        <f>#REF!</f>
        <v>#REF!</v>
      </c>
      <c r="C116" t="e">
        <f>#REF!</f>
        <v>#REF!</v>
      </c>
      <c r="D116" t="e">
        <f>#REF!</f>
        <v>#REF!</v>
      </c>
      <c r="E116" t="e">
        <f>#REF!</f>
        <v>#REF!</v>
      </c>
      <c r="F116" t="e">
        <f>#REF!</f>
        <v>#REF!</v>
      </c>
      <c r="G116" t="e">
        <f>#REF!</f>
        <v>#REF!</v>
      </c>
      <c r="H116" t="e">
        <f>#REF!</f>
        <v>#REF!</v>
      </c>
      <c r="I116" t="e">
        <f>#REF!</f>
        <v>#REF!</v>
      </c>
      <c r="J116" t="e">
        <f>#REF!</f>
        <v>#REF!</v>
      </c>
      <c r="K116" t="e">
        <f>#REF!</f>
        <v>#REF!</v>
      </c>
      <c r="L116" t="e">
        <f>#REF!</f>
        <v>#REF!</v>
      </c>
      <c r="M116" t="e">
        <f>#REF!</f>
        <v>#REF!</v>
      </c>
      <c r="O116" t="s">
        <v>1</v>
      </c>
      <c r="P116">
        <f>IFERROR(B116/(SUM($B$7:$E$14))*LN(B116/(SUM($B$7:$E$14))),0)</f>
        <v>0</v>
      </c>
      <c r="Q116">
        <f t="shared" ref="Q116:Q123" si="121">IFERROR(C116/(SUM($B$7:$E$14))*LN(C116/(SUM($B$7:$E$14))),0)</f>
        <v>0</v>
      </c>
      <c r="R116">
        <f t="shared" ref="R116:R123" si="122">IFERROR(D116/(SUM($B$7:$E$14))*LN(D116/(SUM($B$7:$E$14))),0)</f>
        <v>0</v>
      </c>
      <c r="S116">
        <f t="shared" ref="S116:S123" si="123">IFERROR(E116/(SUM($B$7:$E$14))*LN(E116/(SUM($B$7:$E$14))),0)</f>
        <v>0</v>
      </c>
      <c r="T116">
        <f>IFERROR(F116/(SUM($F$7:$I$14))*LN(F116/(SUM($F$7:$I$14))),0)</f>
        <v>0</v>
      </c>
      <c r="U116">
        <f t="shared" ref="U116:U123" si="124">IFERROR(G116/(SUM($F$7:$I$14))*LN(G116/(SUM($F$7:$I$14))),0)</f>
        <v>0</v>
      </c>
      <c r="V116">
        <f t="shared" ref="V116:V123" si="125">IFERROR(H116/(SUM($F$7:$I$14))*LN(H116/(SUM($F$7:$I$14))),0)</f>
        <v>0</v>
      </c>
      <c r="W116">
        <f t="shared" ref="W116:W123" si="126">IFERROR(I116/(SUM($F$7:$I$14))*LN(I116/(SUM($F$7:$I$14))),0)</f>
        <v>0</v>
      </c>
      <c r="X116">
        <f>IFERROR(J116/(SUM($J$7:$M$14))*LN(J116/(SUM($J$7:$M$14))),0)</f>
        <v>0</v>
      </c>
      <c r="Y116">
        <f t="shared" ref="Y116:Y123" si="127">IFERROR(K116/(SUM($J$7:$M$14))*LN(K116/(SUM($J$7:$M$14))),0)</f>
        <v>0</v>
      </c>
      <c r="Z116">
        <f t="shared" ref="Z116:Z123" si="128">IFERROR(L116/(SUM($J$7:$M$14))*LN(L116/(SUM($J$7:$M$14))),0)</f>
        <v>0</v>
      </c>
      <c r="AA116">
        <f t="shared" ref="AA116:AA123" si="129">IFERROR(M116/(SUM($J$7:$M$14))*LN(M116/(SUM($J$7:$M$14))),0)</f>
        <v>0</v>
      </c>
    </row>
    <row r="117" spans="1:27" x14ac:dyDescent="0.3">
      <c r="A117" t="e">
        <f>#REF!</f>
        <v>#REF!</v>
      </c>
      <c r="B117" t="e">
        <f>#REF!</f>
        <v>#REF!</v>
      </c>
      <c r="C117" t="e">
        <f>#REF!</f>
        <v>#REF!</v>
      </c>
      <c r="D117" t="e">
        <f>#REF!</f>
        <v>#REF!</v>
      </c>
      <c r="E117" t="e">
        <f>#REF!</f>
        <v>#REF!</v>
      </c>
      <c r="F117" t="e">
        <f>#REF!</f>
        <v>#REF!</v>
      </c>
      <c r="G117" t="e">
        <f>#REF!</f>
        <v>#REF!</v>
      </c>
      <c r="H117" t="e">
        <f>#REF!</f>
        <v>#REF!</v>
      </c>
      <c r="I117" t="e">
        <f>#REF!</f>
        <v>#REF!</v>
      </c>
      <c r="J117" t="e">
        <f>#REF!</f>
        <v>#REF!</v>
      </c>
      <c r="K117" t="e">
        <f>#REF!</f>
        <v>#REF!</v>
      </c>
      <c r="L117" t="e">
        <f>#REF!</f>
        <v>#REF!</v>
      </c>
      <c r="M117" t="e">
        <f>#REF!</f>
        <v>#REF!</v>
      </c>
      <c r="O117" t="s">
        <v>2</v>
      </c>
      <c r="P117">
        <f t="shared" ref="P117:P123" si="130">IFERROR(B117/(SUM($B$7:$E$14))*LN(B117/(SUM($B$7:$E$14))),0)</f>
        <v>0</v>
      </c>
      <c r="Q117">
        <f t="shared" si="121"/>
        <v>0</v>
      </c>
      <c r="R117">
        <f t="shared" si="122"/>
        <v>0</v>
      </c>
      <c r="S117">
        <f t="shared" si="123"/>
        <v>0</v>
      </c>
      <c r="T117">
        <f t="shared" ref="T117:T123" si="131">IFERROR(F117/(SUM($F$7:$I$14))*LN(F117/(SUM($F$7:$I$14))),0)</f>
        <v>0</v>
      </c>
      <c r="U117">
        <f t="shared" si="124"/>
        <v>0</v>
      </c>
      <c r="V117">
        <f t="shared" si="125"/>
        <v>0</v>
      </c>
      <c r="W117">
        <f t="shared" si="126"/>
        <v>0</v>
      </c>
      <c r="X117">
        <f t="shared" ref="X117:X123" si="132">IFERROR(J117/(SUM($J$7:$M$14))*LN(J117/(SUM($J$7:$M$14))),0)</f>
        <v>0</v>
      </c>
      <c r="Y117">
        <f t="shared" si="127"/>
        <v>0</v>
      </c>
      <c r="Z117">
        <f t="shared" si="128"/>
        <v>0</v>
      </c>
      <c r="AA117">
        <f t="shared" si="129"/>
        <v>0</v>
      </c>
    </row>
    <row r="118" spans="1:27" x14ac:dyDescent="0.3">
      <c r="A118" t="e">
        <f>#REF!</f>
        <v>#REF!</v>
      </c>
      <c r="B118" t="e">
        <f>#REF!</f>
        <v>#REF!</v>
      </c>
      <c r="C118" t="e">
        <f>#REF!</f>
        <v>#REF!</v>
      </c>
      <c r="D118" t="e">
        <f>#REF!</f>
        <v>#REF!</v>
      </c>
      <c r="E118" t="e">
        <f>#REF!</f>
        <v>#REF!</v>
      </c>
      <c r="F118" t="e">
        <f>#REF!</f>
        <v>#REF!</v>
      </c>
      <c r="G118" t="e">
        <f>#REF!</f>
        <v>#REF!</v>
      </c>
      <c r="H118" t="e">
        <f>#REF!</f>
        <v>#REF!</v>
      </c>
      <c r="I118" t="e">
        <f>#REF!</f>
        <v>#REF!</v>
      </c>
      <c r="J118" t="e">
        <f>#REF!</f>
        <v>#REF!</v>
      </c>
      <c r="K118" t="e">
        <f>#REF!</f>
        <v>#REF!</v>
      </c>
      <c r="L118" t="e">
        <f>#REF!</f>
        <v>#REF!</v>
      </c>
      <c r="M118" t="e">
        <f>#REF!</f>
        <v>#REF!</v>
      </c>
      <c r="O118" t="s">
        <v>3</v>
      </c>
      <c r="P118">
        <f t="shared" si="130"/>
        <v>0</v>
      </c>
      <c r="Q118">
        <f t="shared" si="121"/>
        <v>0</v>
      </c>
      <c r="R118">
        <f t="shared" si="122"/>
        <v>0</v>
      </c>
      <c r="S118">
        <f t="shared" si="123"/>
        <v>0</v>
      </c>
      <c r="T118">
        <f t="shared" si="131"/>
        <v>0</v>
      </c>
      <c r="U118">
        <f t="shared" si="124"/>
        <v>0</v>
      </c>
      <c r="V118">
        <f t="shared" si="125"/>
        <v>0</v>
      </c>
      <c r="W118">
        <f t="shared" si="126"/>
        <v>0</v>
      </c>
      <c r="X118">
        <f t="shared" si="132"/>
        <v>0</v>
      </c>
      <c r="Y118">
        <f t="shared" si="127"/>
        <v>0</v>
      </c>
      <c r="Z118">
        <f t="shared" si="128"/>
        <v>0</v>
      </c>
      <c r="AA118">
        <f t="shared" si="129"/>
        <v>0</v>
      </c>
    </row>
    <row r="119" spans="1:27" x14ac:dyDescent="0.3">
      <c r="A119" t="e">
        <f>#REF!</f>
        <v>#REF!</v>
      </c>
      <c r="B119" t="e">
        <f>#REF!</f>
        <v>#REF!</v>
      </c>
      <c r="C119" t="e">
        <f>#REF!</f>
        <v>#REF!</v>
      </c>
      <c r="D119" t="e">
        <f>#REF!</f>
        <v>#REF!</v>
      </c>
      <c r="E119" t="e">
        <f>#REF!</f>
        <v>#REF!</v>
      </c>
      <c r="F119" t="e">
        <f>#REF!</f>
        <v>#REF!</v>
      </c>
      <c r="G119" t="e">
        <f>#REF!</f>
        <v>#REF!</v>
      </c>
      <c r="H119" t="e">
        <f>#REF!</f>
        <v>#REF!</v>
      </c>
      <c r="I119" t="e">
        <f>#REF!</f>
        <v>#REF!</v>
      </c>
      <c r="J119" t="e">
        <f>#REF!</f>
        <v>#REF!</v>
      </c>
      <c r="K119" t="e">
        <f>#REF!</f>
        <v>#REF!</v>
      </c>
      <c r="L119" t="e">
        <f>#REF!</f>
        <v>#REF!</v>
      </c>
      <c r="M119" t="e">
        <f>#REF!</f>
        <v>#REF!</v>
      </c>
      <c r="O119" t="s">
        <v>4</v>
      </c>
      <c r="P119">
        <f t="shared" si="130"/>
        <v>0</v>
      </c>
      <c r="Q119">
        <f t="shared" si="121"/>
        <v>0</v>
      </c>
      <c r="R119">
        <f t="shared" si="122"/>
        <v>0</v>
      </c>
      <c r="S119">
        <f t="shared" si="123"/>
        <v>0</v>
      </c>
      <c r="T119">
        <f t="shared" si="131"/>
        <v>0</v>
      </c>
      <c r="U119">
        <f t="shared" si="124"/>
        <v>0</v>
      </c>
      <c r="V119">
        <f t="shared" si="125"/>
        <v>0</v>
      </c>
      <c r="W119">
        <f t="shared" si="126"/>
        <v>0</v>
      </c>
      <c r="X119">
        <f t="shared" si="132"/>
        <v>0</v>
      </c>
      <c r="Y119">
        <f t="shared" si="127"/>
        <v>0</v>
      </c>
      <c r="Z119">
        <f t="shared" si="128"/>
        <v>0</v>
      </c>
      <c r="AA119">
        <f t="shared" si="129"/>
        <v>0</v>
      </c>
    </row>
    <row r="120" spans="1:27" x14ac:dyDescent="0.3">
      <c r="A120" t="e">
        <f>#REF!</f>
        <v>#REF!</v>
      </c>
      <c r="B120" t="e">
        <f>#REF!</f>
        <v>#REF!</v>
      </c>
      <c r="C120" t="e">
        <f>#REF!</f>
        <v>#REF!</v>
      </c>
      <c r="D120" t="e">
        <f>#REF!</f>
        <v>#REF!</v>
      </c>
      <c r="E120" t="e">
        <f>#REF!</f>
        <v>#REF!</v>
      </c>
      <c r="F120" t="e">
        <f>#REF!</f>
        <v>#REF!</v>
      </c>
      <c r="G120" t="e">
        <f>#REF!</f>
        <v>#REF!</v>
      </c>
      <c r="H120" t="e">
        <f>#REF!</f>
        <v>#REF!</v>
      </c>
      <c r="I120" t="e">
        <f>#REF!</f>
        <v>#REF!</v>
      </c>
      <c r="J120" t="e">
        <f>#REF!</f>
        <v>#REF!</v>
      </c>
      <c r="K120" t="e">
        <f>#REF!</f>
        <v>#REF!</v>
      </c>
      <c r="L120" t="e">
        <f>#REF!</f>
        <v>#REF!</v>
      </c>
      <c r="M120" t="e">
        <f>#REF!</f>
        <v>#REF!</v>
      </c>
      <c r="O120" t="s">
        <v>5</v>
      </c>
      <c r="P120">
        <f t="shared" si="130"/>
        <v>0</v>
      </c>
      <c r="Q120">
        <f t="shared" si="121"/>
        <v>0</v>
      </c>
      <c r="R120">
        <f t="shared" si="122"/>
        <v>0</v>
      </c>
      <c r="S120">
        <f t="shared" si="123"/>
        <v>0</v>
      </c>
      <c r="T120">
        <f t="shared" si="131"/>
        <v>0</v>
      </c>
      <c r="U120">
        <f t="shared" si="124"/>
        <v>0</v>
      </c>
      <c r="V120">
        <f t="shared" si="125"/>
        <v>0</v>
      </c>
      <c r="W120">
        <f t="shared" si="126"/>
        <v>0</v>
      </c>
      <c r="X120">
        <f t="shared" si="132"/>
        <v>0</v>
      </c>
      <c r="Y120">
        <f t="shared" si="127"/>
        <v>0</v>
      </c>
      <c r="Z120">
        <f t="shared" si="128"/>
        <v>0</v>
      </c>
      <c r="AA120">
        <f t="shared" si="129"/>
        <v>0</v>
      </c>
    </row>
    <row r="121" spans="1:27" x14ac:dyDescent="0.3">
      <c r="A121" t="e">
        <f>#REF!</f>
        <v>#REF!</v>
      </c>
      <c r="B121" t="e">
        <f>#REF!</f>
        <v>#REF!</v>
      </c>
      <c r="C121" t="e">
        <f>#REF!</f>
        <v>#REF!</v>
      </c>
      <c r="D121" t="e">
        <f>#REF!</f>
        <v>#REF!</v>
      </c>
      <c r="E121" t="e">
        <f>#REF!</f>
        <v>#REF!</v>
      </c>
      <c r="F121" t="e">
        <f>#REF!</f>
        <v>#REF!</v>
      </c>
      <c r="G121" t="e">
        <f>#REF!</f>
        <v>#REF!</v>
      </c>
      <c r="H121" t="e">
        <f>#REF!</f>
        <v>#REF!</v>
      </c>
      <c r="I121" t="e">
        <f>#REF!</f>
        <v>#REF!</v>
      </c>
      <c r="J121" t="e">
        <f>#REF!</f>
        <v>#REF!</v>
      </c>
      <c r="K121" t="e">
        <f>#REF!</f>
        <v>#REF!</v>
      </c>
      <c r="L121" t="e">
        <f>#REF!</f>
        <v>#REF!</v>
      </c>
      <c r="M121" t="e">
        <f>#REF!</f>
        <v>#REF!</v>
      </c>
      <c r="O121" t="s">
        <v>6</v>
      </c>
      <c r="P121">
        <f t="shared" si="130"/>
        <v>0</v>
      </c>
      <c r="Q121">
        <f t="shared" si="121"/>
        <v>0</v>
      </c>
      <c r="R121">
        <f t="shared" si="122"/>
        <v>0</v>
      </c>
      <c r="S121">
        <f t="shared" si="123"/>
        <v>0</v>
      </c>
      <c r="T121">
        <f t="shared" si="131"/>
        <v>0</v>
      </c>
      <c r="U121">
        <f t="shared" si="124"/>
        <v>0</v>
      </c>
      <c r="V121">
        <f t="shared" si="125"/>
        <v>0</v>
      </c>
      <c r="W121">
        <f t="shared" si="126"/>
        <v>0</v>
      </c>
      <c r="X121">
        <f t="shared" si="132"/>
        <v>0</v>
      </c>
      <c r="Y121">
        <f t="shared" si="127"/>
        <v>0</v>
      </c>
      <c r="Z121">
        <f t="shared" si="128"/>
        <v>0</v>
      </c>
      <c r="AA121">
        <f t="shared" si="129"/>
        <v>0</v>
      </c>
    </row>
    <row r="122" spans="1:27" x14ac:dyDescent="0.3">
      <c r="A122" t="e">
        <f>#REF!</f>
        <v>#REF!</v>
      </c>
      <c r="B122" t="e">
        <f>#REF!</f>
        <v>#REF!</v>
      </c>
      <c r="C122" t="e">
        <f>#REF!</f>
        <v>#REF!</v>
      </c>
      <c r="D122" t="e">
        <f>#REF!</f>
        <v>#REF!</v>
      </c>
      <c r="E122" t="e">
        <f>#REF!</f>
        <v>#REF!</v>
      </c>
      <c r="F122" t="e">
        <f>#REF!</f>
        <v>#REF!</v>
      </c>
      <c r="G122" t="e">
        <f>#REF!</f>
        <v>#REF!</v>
      </c>
      <c r="H122" t="e">
        <f>#REF!</f>
        <v>#REF!</v>
      </c>
      <c r="I122" t="e">
        <f>#REF!</f>
        <v>#REF!</v>
      </c>
      <c r="J122" t="e">
        <f>#REF!</f>
        <v>#REF!</v>
      </c>
      <c r="K122" t="e">
        <f>#REF!</f>
        <v>#REF!</v>
      </c>
      <c r="L122" t="e">
        <f>#REF!</f>
        <v>#REF!</v>
      </c>
      <c r="M122" t="e">
        <f>#REF!</f>
        <v>#REF!</v>
      </c>
      <c r="O122" t="s">
        <v>7</v>
      </c>
      <c r="P122">
        <f t="shared" si="130"/>
        <v>0</v>
      </c>
      <c r="Q122">
        <f t="shared" si="121"/>
        <v>0</v>
      </c>
      <c r="R122">
        <f t="shared" si="122"/>
        <v>0</v>
      </c>
      <c r="S122">
        <f t="shared" si="123"/>
        <v>0</v>
      </c>
      <c r="T122">
        <f t="shared" si="131"/>
        <v>0</v>
      </c>
      <c r="U122">
        <f t="shared" si="124"/>
        <v>0</v>
      </c>
      <c r="V122">
        <f t="shared" si="125"/>
        <v>0</v>
      </c>
      <c r="W122">
        <f t="shared" si="126"/>
        <v>0</v>
      </c>
      <c r="X122">
        <f t="shared" si="132"/>
        <v>0</v>
      </c>
      <c r="Y122">
        <f t="shared" si="127"/>
        <v>0</v>
      </c>
      <c r="Z122">
        <f t="shared" si="128"/>
        <v>0</v>
      </c>
      <c r="AA122">
        <f t="shared" si="129"/>
        <v>0</v>
      </c>
    </row>
    <row r="123" spans="1:27" x14ac:dyDescent="0.3">
      <c r="A123" t="e">
        <f>#REF!</f>
        <v>#REF!</v>
      </c>
      <c r="B123" t="e">
        <f>#REF!</f>
        <v>#REF!</v>
      </c>
      <c r="C123" t="e">
        <f>#REF!</f>
        <v>#REF!</v>
      </c>
      <c r="D123" t="e">
        <f>#REF!</f>
        <v>#REF!</v>
      </c>
      <c r="E123" t="e">
        <f>#REF!</f>
        <v>#REF!</v>
      </c>
      <c r="F123" t="e">
        <f>#REF!</f>
        <v>#REF!</v>
      </c>
      <c r="G123" t="e">
        <f>#REF!</f>
        <v>#REF!</v>
      </c>
      <c r="H123" t="e">
        <f>#REF!</f>
        <v>#REF!</v>
      </c>
      <c r="I123" t="e">
        <f>#REF!</f>
        <v>#REF!</v>
      </c>
      <c r="J123" t="e">
        <f>#REF!</f>
        <v>#REF!</v>
      </c>
      <c r="K123" t="e">
        <f>#REF!</f>
        <v>#REF!</v>
      </c>
      <c r="L123" t="e">
        <f>#REF!</f>
        <v>#REF!</v>
      </c>
      <c r="M123" t="e">
        <f>#REF!</f>
        <v>#REF!</v>
      </c>
      <c r="O123" t="s">
        <v>8</v>
      </c>
      <c r="P123">
        <f t="shared" si="130"/>
        <v>0</v>
      </c>
      <c r="Q123">
        <f t="shared" si="121"/>
        <v>0</v>
      </c>
      <c r="R123">
        <f t="shared" si="122"/>
        <v>0</v>
      </c>
      <c r="S123">
        <f t="shared" si="123"/>
        <v>0</v>
      </c>
      <c r="T123">
        <f t="shared" si="131"/>
        <v>0</v>
      </c>
      <c r="U123">
        <f t="shared" si="124"/>
        <v>0</v>
      </c>
      <c r="V123">
        <f t="shared" si="125"/>
        <v>0</v>
      </c>
      <c r="W123">
        <f t="shared" si="126"/>
        <v>0</v>
      </c>
      <c r="X123">
        <f t="shared" si="132"/>
        <v>0</v>
      </c>
      <c r="Y123">
        <f t="shared" si="127"/>
        <v>0</v>
      </c>
      <c r="Z123">
        <f t="shared" si="128"/>
        <v>0</v>
      </c>
      <c r="AA123">
        <f t="shared" si="129"/>
        <v>0</v>
      </c>
    </row>
    <row r="125" spans="1:27" x14ac:dyDescent="0.3">
      <c r="A125" s="98">
        <f t="shared" ref="A125" si="133">$AN$6</f>
        <v>0</v>
      </c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</row>
    <row r="126" spans="1:27" x14ac:dyDescent="0.3">
      <c r="A126" t="e">
        <f>#REF!</f>
        <v>#REF!</v>
      </c>
      <c r="B126" t="e">
        <f>#REF!</f>
        <v>#REF!</v>
      </c>
      <c r="C126" t="e">
        <f>#REF!</f>
        <v>#REF!</v>
      </c>
      <c r="D126" t="e">
        <f>#REF!</f>
        <v>#REF!</v>
      </c>
      <c r="E126" t="e">
        <f>#REF!</f>
        <v>#REF!</v>
      </c>
      <c r="F126" t="e">
        <f>#REF!</f>
        <v>#REF!</v>
      </c>
      <c r="G126" t="e">
        <f>#REF!</f>
        <v>#REF!</v>
      </c>
      <c r="H126" t="e">
        <f>#REF!</f>
        <v>#REF!</v>
      </c>
      <c r="I126" t="e">
        <f>#REF!</f>
        <v>#REF!</v>
      </c>
      <c r="J126" t="e">
        <f>#REF!</f>
        <v>#REF!</v>
      </c>
      <c r="K126" t="e">
        <f>#REF!</f>
        <v>#REF!</v>
      </c>
      <c r="L126" t="e">
        <f>#REF!</f>
        <v>#REF!</v>
      </c>
      <c r="M126" t="e">
        <f>#REF!</f>
        <v>#REF!</v>
      </c>
    </row>
    <row r="127" spans="1:27" x14ac:dyDescent="0.3">
      <c r="A127" t="e">
        <f>#REF!</f>
        <v>#REF!</v>
      </c>
      <c r="B127" t="e">
        <f>#REF!</f>
        <v>#REF!</v>
      </c>
      <c r="C127" t="e">
        <f>#REF!</f>
        <v>#REF!</v>
      </c>
      <c r="D127" t="e">
        <f>#REF!</f>
        <v>#REF!</v>
      </c>
      <c r="E127" t="e">
        <f>#REF!</f>
        <v>#REF!</v>
      </c>
      <c r="F127" t="e">
        <f>#REF!</f>
        <v>#REF!</v>
      </c>
      <c r="G127" t="e">
        <f>#REF!</f>
        <v>#REF!</v>
      </c>
      <c r="H127" t="e">
        <f>#REF!</f>
        <v>#REF!</v>
      </c>
      <c r="I127" t="e">
        <f>#REF!</f>
        <v>#REF!</v>
      </c>
      <c r="J127" t="e">
        <f>#REF!</f>
        <v>#REF!</v>
      </c>
      <c r="K127" t="e">
        <f>#REF!</f>
        <v>#REF!</v>
      </c>
      <c r="L127" t="e">
        <f>#REF!</f>
        <v>#REF!</v>
      </c>
      <c r="M127" t="e">
        <f>#REF!</f>
        <v>#REF!</v>
      </c>
      <c r="P127">
        <v>1</v>
      </c>
      <c r="Q127">
        <v>2</v>
      </c>
      <c r="R127">
        <v>3</v>
      </c>
      <c r="S127">
        <v>4</v>
      </c>
      <c r="T127">
        <v>5</v>
      </c>
      <c r="U127">
        <v>6</v>
      </c>
      <c r="V127">
        <v>7</v>
      </c>
      <c r="W127">
        <v>8</v>
      </c>
      <c r="X127">
        <v>9</v>
      </c>
      <c r="Y127">
        <v>10</v>
      </c>
      <c r="Z127">
        <v>11</v>
      </c>
      <c r="AA127">
        <v>12</v>
      </c>
    </row>
    <row r="128" spans="1:27" x14ac:dyDescent="0.3">
      <c r="A128" t="e">
        <f>#REF!</f>
        <v>#REF!</v>
      </c>
      <c r="B128" t="e">
        <f>#REF!</f>
        <v>#REF!</v>
      </c>
      <c r="C128" t="e">
        <f>#REF!</f>
        <v>#REF!</v>
      </c>
      <c r="D128" t="e">
        <f>#REF!</f>
        <v>#REF!</v>
      </c>
      <c r="E128" t="e">
        <f>#REF!</f>
        <v>#REF!</v>
      </c>
      <c r="F128" t="e">
        <f>#REF!</f>
        <v>#REF!</v>
      </c>
      <c r="G128" t="e">
        <f>#REF!</f>
        <v>#REF!</v>
      </c>
      <c r="H128" t="e">
        <f>#REF!</f>
        <v>#REF!</v>
      </c>
      <c r="I128" t="e">
        <f>#REF!</f>
        <v>#REF!</v>
      </c>
      <c r="J128" t="e">
        <f>#REF!</f>
        <v>#REF!</v>
      </c>
      <c r="K128" t="e">
        <f>#REF!</f>
        <v>#REF!</v>
      </c>
      <c r="L128" t="e">
        <f>#REF!</f>
        <v>#REF!</v>
      </c>
      <c r="M128" t="e">
        <f>#REF!</f>
        <v>#REF!</v>
      </c>
      <c r="O128" t="s">
        <v>1</v>
      </c>
      <c r="P128">
        <f>IFERROR(B128/(SUM($B$7:$E$14))*LN(B128/(SUM($B$7:$E$14))),0)</f>
        <v>0</v>
      </c>
      <c r="Q128">
        <f t="shared" ref="Q128:Q135" si="134">IFERROR(C128/(SUM($B$7:$E$14))*LN(C128/(SUM($B$7:$E$14))),0)</f>
        <v>0</v>
      </c>
      <c r="R128">
        <f t="shared" ref="R128:R135" si="135">IFERROR(D128/(SUM($B$7:$E$14))*LN(D128/(SUM($B$7:$E$14))),0)</f>
        <v>0</v>
      </c>
      <c r="S128">
        <f t="shared" ref="S128:S135" si="136">IFERROR(E128/(SUM($B$7:$E$14))*LN(E128/(SUM($B$7:$E$14))),0)</f>
        <v>0</v>
      </c>
      <c r="T128">
        <f>IFERROR(F128/(SUM($F$7:$I$14))*LN(F128/(SUM($F$7:$I$14))),0)</f>
        <v>0</v>
      </c>
      <c r="U128">
        <f t="shared" ref="U128:U135" si="137">IFERROR(G128/(SUM($F$7:$I$14))*LN(G128/(SUM($F$7:$I$14))),0)</f>
        <v>0</v>
      </c>
      <c r="V128">
        <f t="shared" ref="V128:V135" si="138">IFERROR(H128/(SUM($F$7:$I$14))*LN(H128/(SUM($F$7:$I$14))),0)</f>
        <v>0</v>
      </c>
      <c r="W128">
        <f t="shared" ref="W128:W135" si="139">IFERROR(I128/(SUM($F$7:$I$14))*LN(I128/(SUM($F$7:$I$14))),0)</f>
        <v>0</v>
      </c>
      <c r="X128">
        <f>IFERROR(J128/(SUM($J$7:$M$14))*LN(J128/(SUM($J$7:$M$14))),0)</f>
        <v>0</v>
      </c>
      <c r="Y128">
        <f t="shared" ref="Y128:Y135" si="140">IFERROR(K128/(SUM($J$7:$M$14))*LN(K128/(SUM($J$7:$M$14))),0)</f>
        <v>0</v>
      </c>
      <c r="Z128">
        <f t="shared" ref="Z128:Z135" si="141">IFERROR(L128/(SUM($J$7:$M$14))*LN(L128/(SUM($J$7:$M$14))),0)</f>
        <v>0</v>
      </c>
      <c r="AA128">
        <f t="shared" ref="AA128:AA135" si="142">IFERROR(M128/(SUM($J$7:$M$14))*LN(M128/(SUM($J$7:$M$14))),0)</f>
        <v>0</v>
      </c>
    </row>
    <row r="129" spans="1:27" x14ac:dyDescent="0.3">
      <c r="A129" t="e">
        <f>#REF!</f>
        <v>#REF!</v>
      </c>
      <c r="B129" t="e">
        <f>#REF!</f>
        <v>#REF!</v>
      </c>
      <c r="C129" t="e">
        <f>#REF!</f>
        <v>#REF!</v>
      </c>
      <c r="D129" t="e">
        <f>#REF!</f>
        <v>#REF!</v>
      </c>
      <c r="E129" t="e">
        <f>#REF!</f>
        <v>#REF!</v>
      </c>
      <c r="F129" t="e">
        <f>#REF!</f>
        <v>#REF!</v>
      </c>
      <c r="G129" t="e">
        <f>#REF!</f>
        <v>#REF!</v>
      </c>
      <c r="H129" t="e">
        <f>#REF!</f>
        <v>#REF!</v>
      </c>
      <c r="I129" t="e">
        <f>#REF!</f>
        <v>#REF!</v>
      </c>
      <c r="J129" t="e">
        <f>#REF!</f>
        <v>#REF!</v>
      </c>
      <c r="K129" t="e">
        <f>#REF!</f>
        <v>#REF!</v>
      </c>
      <c r="L129" t="e">
        <f>#REF!</f>
        <v>#REF!</v>
      </c>
      <c r="M129" t="e">
        <f>#REF!</f>
        <v>#REF!</v>
      </c>
      <c r="O129" t="s">
        <v>2</v>
      </c>
      <c r="P129">
        <f t="shared" ref="P129:P135" si="143">IFERROR(B129/(SUM($B$7:$E$14))*LN(B129/(SUM($B$7:$E$14))),0)</f>
        <v>0</v>
      </c>
      <c r="Q129">
        <f t="shared" si="134"/>
        <v>0</v>
      </c>
      <c r="R129">
        <f t="shared" si="135"/>
        <v>0</v>
      </c>
      <c r="S129">
        <f t="shared" si="136"/>
        <v>0</v>
      </c>
      <c r="T129">
        <f t="shared" ref="T129:T135" si="144">IFERROR(F129/(SUM($F$7:$I$14))*LN(F129/(SUM($F$7:$I$14))),0)</f>
        <v>0</v>
      </c>
      <c r="U129">
        <f t="shared" si="137"/>
        <v>0</v>
      </c>
      <c r="V129">
        <f t="shared" si="138"/>
        <v>0</v>
      </c>
      <c r="W129">
        <f t="shared" si="139"/>
        <v>0</v>
      </c>
      <c r="X129">
        <f t="shared" ref="X129:X135" si="145">IFERROR(J129/(SUM($J$7:$M$14))*LN(J129/(SUM($J$7:$M$14))),0)</f>
        <v>0</v>
      </c>
      <c r="Y129">
        <f t="shared" si="140"/>
        <v>0</v>
      </c>
      <c r="Z129">
        <f t="shared" si="141"/>
        <v>0</v>
      </c>
      <c r="AA129">
        <f t="shared" si="142"/>
        <v>0</v>
      </c>
    </row>
    <row r="130" spans="1:27" x14ac:dyDescent="0.3">
      <c r="A130" t="e">
        <f>#REF!</f>
        <v>#REF!</v>
      </c>
      <c r="B130" t="e">
        <f>#REF!</f>
        <v>#REF!</v>
      </c>
      <c r="C130" t="e">
        <f>#REF!</f>
        <v>#REF!</v>
      </c>
      <c r="D130" t="e">
        <f>#REF!</f>
        <v>#REF!</v>
      </c>
      <c r="E130" t="e">
        <f>#REF!</f>
        <v>#REF!</v>
      </c>
      <c r="F130" t="e">
        <f>#REF!</f>
        <v>#REF!</v>
      </c>
      <c r="G130" t="e">
        <f>#REF!</f>
        <v>#REF!</v>
      </c>
      <c r="H130" t="e">
        <f>#REF!</f>
        <v>#REF!</v>
      </c>
      <c r="I130" t="e">
        <f>#REF!</f>
        <v>#REF!</v>
      </c>
      <c r="J130" t="e">
        <f>#REF!</f>
        <v>#REF!</v>
      </c>
      <c r="K130" t="e">
        <f>#REF!</f>
        <v>#REF!</v>
      </c>
      <c r="L130" t="e">
        <f>#REF!</f>
        <v>#REF!</v>
      </c>
      <c r="M130" t="e">
        <f>#REF!</f>
        <v>#REF!</v>
      </c>
      <c r="O130" t="s">
        <v>3</v>
      </c>
      <c r="P130">
        <f t="shared" si="143"/>
        <v>0</v>
      </c>
      <c r="Q130">
        <f t="shared" si="134"/>
        <v>0</v>
      </c>
      <c r="R130">
        <f t="shared" si="135"/>
        <v>0</v>
      </c>
      <c r="S130">
        <f t="shared" si="136"/>
        <v>0</v>
      </c>
      <c r="T130">
        <f t="shared" si="144"/>
        <v>0</v>
      </c>
      <c r="U130">
        <f t="shared" si="137"/>
        <v>0</v>
      </c>
      <c r="V130">
        <f t="shared" si="138"/>
        <v>0</v>
      </c>
      <c r="W130">
        <f t="shared" si="139"/>
        <v>0</v>
      </c>
      <c r="X130">
        <f t="shared" si="145"/>
        <v>0</v>
      </c>
      <c r="Y130">
        <f t="shared" si="140"/>
        <v>0</v>
      </c>
      <c r="Z130">
        <f t="shared" si="141"/>
        <v>0</v>
      </c>
      <c r="AA130">
        <f t="shared" si="142"/>
        <v>0</v>
      </c>
    </row>
    <row r="131" spans="1:27" x14ac:dyDescent="0.3">
      <c r="A131" t="e">
        <f>#REF!</f>
        <v>#REF!</v>
      </c>
      <c r="B131" t="e">
        <f>#REF!</f>
        <v>#REF!</v>
      </c>
      <c r="C131" t="e">
        <f>#REF!</f>
        <v>#REF!</v>
      </c>
      <c r="D131" t="e">
        <f>#REF!</f>
        <v>#REF!</v>
      </c>
      <c r="E131" t="e">
        <f>#REF!</f>
        <v>#REF!</v>
      </c>
      <c r="F131" t="e">
        <f>#REF!</f>
        <v>#REF!</v>
      </c>
      <c r="G131" t="e">
        <f>#REF!</f>
        <v>#REF!</v>
      </c>
      <c r="H131" t="e">
        <f>#REF!</f>
        <v>#REF!</v>
      </c>
      <c r="I131" t="e">
        <f>#REF!</f>
        <v>#REF!</v>
      </c>
      <c r="J131" t="e">
        <f>#REF!</f>
        <v>#REF!</v>
      </c>
      <c r="K131" t="e">
        <f>#REF!</f>
        <v>#REF!</v>
      </c>
      <c r="L131" t="e">
        <f>#REF!</f>
        <v>#REF!</v>
      </c>
      <c r="M131" t="e">
        <f>#REF!</f>
        <v>#REF!</v>
      </c>
      <c r="O131" t="s">
        <v>4</v>
      </c>
      <c r="P131">
        <f t="shared" si="143"/>
        <v>0</v>
      </c>
      <c r="Q131">
        <f t="shared" si="134"/>
        <v>0</v>
      </c>
      <c r="R131">
        <f t="shared" si="135"/>
        <v>0</v>
      </c>
      <c r="S131">
        <f t="shared" si="136"/>
        <v>0</v>
      </c>
      <c r="T131">
        <f t="shared" si="144"/>
        <v>0</v>
      </c>
      <c r="U131">
        <f t="shared" si="137"/>
        <v>0</v>
      </c>
      <c r="V131">
        <f t="shared" si="138"/>
        <v>0</v>
      </c>
      <c r="W131">
        <f t="shared" si="139"/>
        <v>0</v>
      </c>
      <c r="X131">
        <f t="shared" si="145"/>
        <v>0</v>
      </c>
      <c r="Y131">
        <f t="shared" si="140"/>
        <v>0</v>
      </c>
      <c r="Z131">
        <f t="shared" si="141"/>
        <v>0</v>
      </c>
      <c r="AA131">
        <f t="shared" si="142"/>
        <v>0</v>
      </c>
    </row>
    <row r="132" spans="1:27" x14ac:dyDescent="0.3">
      <c r="A132" t="e">
        <f>#REF!</f>
        <v>#REF!</v>
      </c>
      <c r="B132" t="e">
        <f>#REF!</f>
        <v>#REF!</v>
      </c>
      <c r="C132" t="e">
        <f>#REF!</f>
        <v>#REF!</v>
      </c>
      <c r="D132" t="e">
        <f>#REF!</f>
        <v>#REF!</v>
      </c>
      <c r="E132" t="e">
        <f>#REF!</f>
        <v>#REF!</v>
      </c>
      <c r="F132" t="e">
        <f>#REF!</f>
        <v>#REF!</v>
      </c>
      <c r="G132" t="e">
        <f>#REF!</f>
        <v>#REF!</v>
      </c>
      <c r="H132" t="e">
        <f>#REF!</f>
        <v>#REF!</v>
      </c>
      <c r="I132" t="e">
        <f>#REF!</f>
        <v>#REF!</v>
      </c>
      <c r="J132" t="e">
        <f>#REF!</f>
        <v>#REF!</v>
      </c>
      <c r="K132" t="e">
        <f>#REF!</f>
        <v>#REF!</v>
      </c>
      <c r="L132" t="e">
        <f>#REF!</f>
        <v>#REF!</v>
      </c>
      <c r="M132" t="e">
        <f>#REF!</f>
        <v>#REF!</v>
      </c>
      <c r="O132" t="s">
        <v>5</v>
      </c>
      <c r="P132">
        <f t="shared" si="143"/>
        <v>0</v>
      </c>
      <c r="Q132">
        <f t="shared" si="134"/>
        <v>0</v>
      </c>
      <c r="R132">
        <f t="shared" si="135"/>
        <v>0</v>
      </c>
      <c r="S132">
        <f t="shared" si="136"/>
        <v>0</v>
      </c>
      <c r="T132">
        <f t="shared" si="144"/>
        <v>0</v>
      </c>
      <c r="U132">
        <f t="shared" si="137"/>
        <v>0</v>
      </c>
      <c r="V132">
        <f t="shared" si="138"/>
        <v>0</v>
      </c>
      <c r="W132">
        <f t="shared" si="139"/>
        <v>0</v>
      </c>
      <c r="X132">
        <f t="shared" si="145"/>
        <v>0</v>
      </c>
      <c r="Y132">
        <f t="shared" si="140"/>
        <v>0</v>
      </c>
      <c r="Z132">
        <f t="shared" si="141"/>
        <v>0</v>
      </c>
      <c r="AA132">
        <f t="shared" si="142"/>
        <v>0</v>
      </c>
    </row>
    <row r="133" spans="1:27" x14ac:dyDescent="0.3">
      <c r="A133" t="e">
        <f>#REF!</f>
        <v>#REF!</v>
      </c>
      <c r="B133" t="e">
        <f>#REF!</f>
        <v>#REF!</v>
      </c>
      <c r="C133" t="e">
        <f>#REF!</f>
        <v>#REF!</v>
      </c>
      <c r="D133" t="e">
        <f>#REF!</f>
        <v>#REF!</v>
      </c>
      <c r="E133" t="e">
        <f>#REF!</f>
        <v>#REF!</v>
      </c>
      <c r="F133" t="e">
        <f>#REF!</f>
        <v>#REF!</v>
      </c>
      <c r="G133" t="e">
        <f>#REF!</f>
        <v>#REF!</v>
      </c>
      <c r="H133" t="e">
        <f>#REF!</f>
        <v>#REF!</v>
      </c>
      <c r="I133" t="e">
        <f>#REF!</f>
        <v>#REF!</v>
      </c>
      <c r="J133" t="e">
        <f>#REF!</f>
        <v>#REF!</v>
      </c>
      <c r="K133" t="e">
        <f>#REF!</f>
        <v>#REF!</v>
      </c>
      <c r="L133" t="e">
        <f>#REF!</f>
        <v>#REF!</v>
      </c>
      <c r="M133" t="e">
        <f>#REF!</f>
        <v>#REF!</v>
      </c>
      <c r="O133" t="s">
        <v>6</v>
      </c>
      <c r="P133">
        <f t="shared" si="143"/>
        <v>0</v>
      </c>
      <c r="Q133">
        <f t="shared" si="134"/>
        <v>0</v>
      </c>
      <c r="R133">
        <f t="shared" si="135"/>
        <v>0</v>
      </c>
      <c r="S133">
        <f t="shared" si="136"/>
        <v>0</v>
      </c>
      <c r="T133">
        <f t="shared" si="144"/>
        <v>0</v>
      </c>
      <c r="U133">
        <f t="shared" si="137"/>
        <v>0</v>
      </c>
      <c r="V133">
        <f t="shared" si="138"/>
        <v>0</v>
      </c>
      <c r="W133">
        <f t="shared" si="139"/>
        <v>0</v>
      </c>
      <c r="X133">
        <f t="shared" si="145"/>
        <v>0</v>
      </c>
      <c r="Y133">
        <f t="shared" si="140"/>
        <v>0</v>
      </c>
      <c r="Z133">
        <f t="shared" si="141"/>
        <v>0</v>
      </c>
      <c r="AA133">
        <f t="shared" si="142"/>
        <v>0</v>
      </c>
    </row>
    <row r="134" spans="1:27" x14ac:dyDescent="0.3">
      <c r="A134" t="e">
        <f>#REF!</f>
        <v>#REF!</v>
      </c>
      <c r="B134" t="e">
        <f>#REF!</f>
        <v>#REF!</v>
      </c>
      <c r="C134" t="e">
        <f>#REF!</f>
        <v>#REF!</v>
      </c>
      <c r="D134" t="e">
        <f>#REF!</f>
        <v>#REF!</v>
      </c>
      <c r="E134" t="e">
        <f>#REF!</f>
        <v>#REF!</v>
      </c>
      <c r="F134" t="e">
        <f>#REF!</f>
        <v>#REF!</v>
      </c>
      <c r="G134" t="e">
        <f>#REF!</f>
        <v>#REF!</v>
      </c>
      <c r="H134" t="e">
        <f>#REF!</f>
        <v>#REF!</v>
      </c>
      <c r="I134" t="e">
        <f>#REF!</f>
        <v>#REF!</v>
      </c>
      <c r="J134" t="e">
        <f>#REF!</f>
        <v>#REF!</v>
      </c>
      <c r="K134" t="e">
        <f>#REF!</f>
        <v>#REF!</v>
      </c>
      <c r="L134" t="e">
        <f>#REF!</f>
        <v>#REF!</v>
      </c>
      <c r="M134" t="e">
        <f>#REF!</f>
        <v>#REF!</v>
      </c>
      <c r="O134" t="s">
        <v>7</v>
      </c>
      <c r="P134">
        <f t="shared" si="143"/>
        <v>0</v>
      </c>
      <c r="Q134">
        <f t="shared" si="134"/>
        <v>0</v>
      </c>
      <c r="R134">
        <f t="shared" si="135"/>
        <v>0</v>
      </c>
      <c r="S134">
        <f t="shared" si="136"/>
        <v>0</v>
      </c>
      <c r="T134">
        <f t="shared" si="144"/>
        <v>0</v>
      </c>
      <c r="U134">
        <f t="shared" si="137"/>
        <v>0</v>
      </c>
      <c r="V134">
        <f t="shared" si="138"/>
        <v>0</v>
      </c>
      <c r="W134">
        <f t="shared" si="139"/>
        <v>0</v>
      </c>
      <c r="X134">
        <f t="shared" si="145"/>
        <v>0</v>
      </c>
      <c r="Y134">
        <f t="shared" si="140"/>
        <v>0</v>
      </c>
      <c r="Z134">
        <f t="shared" si="141"/>
        <v>0</v>
      </c>
      <c r="AA134">
        <f t="shared" si="142"/>
        <v>0</v>
      </c>
    </row>
    <row r="135" spans="1:27" x14ac:dyDescent="0.3">
      <c r="A135" t="e">
        <f>#REF!</f>
        <v>#REF!</v>
      </c>
      <c r="B135" t="e">
        <f>#REF!</f>
        <v>#REF!</v>
      </c>
      <c r="C135" t="e">
        <f>#REF!</f>
        <v>#REF!</v>
      </c>
      <c r="D135" t="e">
        <f>#REF!</f>
        <v>#REF!</v>
      </c>
      <c r="E135" t="e">
        <f>#REF!</f>
        <v>#REF!</v>
      </c>
      <c r="F135" t="e">
        <f>#REF!</f>
        <v>#REF!</v>
      </c>
      <c r="G135" t="e">
        <f>#REF!</f>
        <v>#REF!</v>
      </c>
      <c r="H135" t="e">
        <f>#REF!</f>
        <v>#REF!</v>
      </c>
      <c r="I135" t="e">
        <f>#REF!</f>
        <v>#REF!</v>
      </c>
      <c r="J135" t="e">
        <f>#REF!</f>
        <v>#REF!</v>
      </c>
      <c r="K135" t="e">
        <f>#REF!</f>
        <v>#REF!</v>
      </c>
      <c r="L135" t="e">
        <f>#REF!</f>
        <v>#REF!</v>
      </c>
      <c r="M135" t="e">
        <f>#REF!</f>
        <v>#REF!</v>
      </c>
      <c r="O135" t="s">
        <v>8</v>
      </c>
      <c r="P135">
        <f t="shared" si="143"/>
        <v>0</v>
      </c>
      <c r="Q135">
        <f t="shared" si="134"/>
        <v>0</v>
      </c>
      <c r="R135">
        <f t="shared" si="135"/>
        <v>0</v>
      </c>
      <c r="S135">
        <f t="shared" si="136"/>
        <v>0</v>
      </c>
      <c r="T135">
        <f t="shared" si="144"/>
        <v>0</v>
      </c>
      <c r="U135">
        <f t="shared" si="137"/>
        <v>0</v>
      </c>
      <c r="V135">
        <f t="shared" si="138"/>
        <v>0</v>
      </c>
      <c r="W135">
        <f t="shared" si="139"/>
        <v>0</v>
      </c>
      <c r="X135">
        <f t="shared" si="145"/>
        <v>0</v>
      </c>
      <c r="Y135">
        <f t="shared" si="140"/>
        <v>0</v>
      </c>
      <c r="Z135">
        <f t="shared" si="141"/>
        <v>0</v>
      </c>
      <c r="AA135">
        <f t="shared" si="142"/>
        <v>0</v>
      </c>
    </row>
    <row r="137" spans="1:27" x14ac:dyDescent="0.3">
      <c r="A137" s="98">
        <f t="shared" ref="A137" si="146">$AO$6</f>
        <v>0</v>
      </c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98"/>
    </row>
    <row r="138" spans="1:27" x14ac:dyDescent="0.3">
      <c r="A138" t="e">
        <f>#REF!</f>
        <v>#REF!</v>
      </c>
      <c r="B138" t="e">
        <f>#REF!</f>
        <v>#REF!</v>
      </c>
      <c r="C138" t="e">
        <f>#REF!</f>
        <v>#REF!</v>
      </c>
      <c r="D138" t="e">
        <f>#REF!</f>
        <v>#REF!</v>
      </c>
      <c r="E138" t="e">
        <f>#REF!</f>
        <v>#REF!</v>
      </c>
      <c r="F138" t="e">
        <f>#REF!</f>
        <v>#REF!</v>
      </c>
      <c r="G138" t="e">
        <f>#REF!</f>
        <v>#REF!</v>
      </c>
      <c r="H138" t="e">
        <f>#REF!</f>
        <v>#REF!</v>
      </c>
      <c r="I138" t="e">
        <f>#REF!</f>
        <v>#REF!</v>
      </c>
      <c r="J138" t="e">
        <f>#REF!</f>
        <v>#REF!</v>
      </c>
      <c r="K138" t="e">
        <f>#REF!</f>
        <v>#REF!</v>
      </c>
      <c r="L138" t="e">
        <f>#REF!</f>
        <v>#REF!</v>
      </c>
      <c r="M138" t="e">
        <f>#REF!</f>
        <v>#REF!</v>
      </c>
    </row>
    <row r="139" spans="1:27" x14ac:dyDescent="0.3">
      <c r="A139" t="e">
        <f>#REF!</f>
        <v>#REF!</v>
      </c>
      <c r="B139" t="e">
        <f>#REF!</f>
        <v>#REF!</v>
      </c>
      <c r="C139" t="e">
        <f>#REF!</f>
        <v>#REF!</v>
      </c>
      <c r="D139" t="e">
        <f>#REF!</f>
        <v>#REF!</v>
      </c>
      <c r="E139" t="e">
        <f>#REF!</f>
        <v>#REF!</v>
      </c>
      <c r="F139" t="e">
        <f>#REF!</f>
        <v>#REF!</v>
      </c>
      <c r="G139" t="e">
        <f>#REF!</f>
        <v>#REF!</v>
      </c>
      <c r="H139" t="e">
        <f>#REF!</f>
        <v>#REF!</v>
      </c>
      <c r="I139" t="e">
        <f>#REF!</f>
        <v>#REF!</v>
      </c>
      <c r="J139" t="e">
        <f>#REF!</f>
        <v>#REF!</v>
      </c>
      <c r="K139" t="e">
        <f>#REF!</f>
        <v>#REF!</v>
      </c>
      <c r="L139" t="e">
        <f>#REF!</f>
        <v>#REF!</v>
      </c>
      <c r="M139" t="e">
        <f>#REF!</f>
        <v>#REF!</v>
      </c>
      <c r="P139">
        <v>1</v>
      </c>
      <c r="Q139">
        <v>2</v>
      </c>
      <c r="R139">
        <v>3</v>
      </c>
      <c r="S139">
        <v>4</v>
      </c>
      <c r="T139">
        <v>5</v>
      </c>
      <c r="U139">
        <v>6</v>
      </c>
      <c r="V139">
        <v>7</v>
      </c>
      <c r="W139">
        <v>8</v>
      </c>
      <c r="X139">
        <v>9</v>
      </c>
      <c r="Y139">
        <v>10</v>
      </c>
      <c r="Z139">
        <v>11</v>
      </c>
      <c r="AA139">
        <v>12</v>
      </c>
    </row>
    <row r="140" spans="1:27" x14ac:dyDescent="0.3">
      <c r="A140" t="e">
        <f>#REF!</f>
        <v>#REF!</v>
      </c>
      <c r="B140" t="e">
        <f>#REF!</f>
        <v>#REF!</v>
      </c>
      <c r="C140" t="e">
        <f>#REF!</f>
        <v>#REF!</v>
      </c>
      <c r="D140" t="e">
        <f>#REF!</f>
        <v>#REF!</v>
      </c>
      <c r="E140" t="e">
        <f>#REF!</f>
        <v>#REF!</v>
      </c>
      <c r="F140" t="e">
        <f>#REF!</f>
        <v>#REF!</v>
      </c>
      <c r="G140" t="e">
        <f>#REF!</f>
        <v>#REF!</v>
      </c>
      <c r="H140" t="e">
        <f>#REF!</f>
        <v>#REF!</v>
      </c>
      <c r="I140" t="e">
        <f>#REF!</f>
        <v>#REF!</v>
      </c>
      <c r="J140" t="e">
        <f>#REF!</f>
        <v>#REF!</v>
      </c>
      <c r="K140" t="e">
        <f>#REF!</f>
        <v>#REF!</v>
      </c>
      <c r="L140" t="e">
        <f>#REF!</f>
        <v>#REF!</v>
      </c>
      <c r="M140" t="e">
        <f>#REF!</f>
        <v>#REF!</v>
      </c>
      <c r="O140" t="s">
        <v>1</v>
      </c>
      <c r="P140">
        <f>IFERROR(B140/(SUM($B$7:$E$14))*LN(B140/(SUM($B$7:$E$14))),0)</f>
        <v>0</v>
      </c>
      <c r="Q140">
        <f t="shared" ref="Q140:Q147" si="147">IFERROR(C140/(SUM($B$7:$E$14))*LN(C140/(SUM($B$7:$E$14))),0)</f>
        <v>0</v>
      </c>
      <c r="R140">
        <f t="shared" ref="R140:R147" si="148">IFERROR(D140/(SUM($B$7:$E$14))*LN(D140/(SUM($B$7:$E$14))),0)</f>
        <v>0</v>
      </c>
      <c r="S140">
        <f t="shared" ref="S140:S147" si="149">IFERROR(E140/(SUM($B$7:$E$14))*LN(E140/(SUM($B$7:$E$14))),0)</f>
        <v>0</v>
      </c>
      <c r="T140">
        <f>IFERROR(F140/(SUM($F$7:$I$14))*LN(F140/(SUM($F$7:$I$14))),0)</f>
        <v>0</v>
      </c>
      <c r="U140">
        <f t="shared" ref="U140:U147" si="150">IFERROR(G140/(SUM($F$7:$I$14))*LN(G140/(SUM($F$7:$I$14))),0)</f>
        <v>0</v>
      </c>
      <c r="V140">
        <f t="shared" ref="V140:V147" si="151">IFERROR(H140/(SUM($F$7:$I$14))*LN(H140/(SUM($F$7:$I$14))),0)</f>
        <v>0</v>
      </c>
      <c r="W140">
        <f t="shared" ref="W140:W147" si="152">IFERROR(I140/(SUM($F$7:$I$14))*LN(I140/(SUM($F$7:$I$14))),0)</f>
        <v>0</v>
      </c>
      <c r="X140">
        <f>IFERROR(J140/(SUM($J$7:$M$14))*LN(J140/(SUM($J$7:$M$14))),0)</f>
        <v>0</v>
      </c>
      <c r="Y140">
        <f t="shared" ref="Y140:Y147" si="153">IFERROR(K140/(SUM($J$7:$M$14))*LN(K140/(SUM($J$7:$M$14))),0)</f>
        <v>0</v>
      </c>
      <c r="Z140">
        <f t="shared" ref="Z140:Z147" si="154">IFERROR(L140/(SUM($J$7:$M$14))*LN(L140/(SUM($J$7:$M$14))),0)</f>
        <v>0</v>
      </c>
      <c r="AA140">
        <f t="shared" ref="AA140:AA147" si="155">IFERROR(M140/(SUM($J$7:$M$14))*LN(M140/(SUM($J$7:$M$14))),0)</f>
        <v>0</v>
      </c>
    </row>
    <row r="141" spans="1:27" x14ac:dyDescent="0.3">
      <c r="A141" t="e">
        <f>#REF!</f>
        <v>#REF!</v>
      </c>
      <c r="B141" t="e">
        <f>#REF!</f>
        <v>#REF!</v>
      </c>
      <c r="C141" t="e">
        <f>#REF!</f>
        <v>#REF!</v>
      </c>
      <c r="D141" t="e">
        <f>#REF!</f>
        <v>#REF!</v>
      </c>
      <c r="E141" t="e">
        <f>#REF!</f>
        <v>#REF!</v>
      </c>
      <c r="F141" t="e">
        <f>#REF!</f>
        <v>#REF!</v>
      </c>
      <c r="G141" t="e">
        <f>#REF!</f>
        <v>#REF!</v>
      </c>
      <c r="H141" t="e">
        <f>#REF!</f>
        <v>#REF!</v>
      </c>
      <c r="I141" t="e">
        <f>#REF!</f>
        <v>#REF!</v>
      </c>
      <c r="J141" t="e">
        <f>#REF!</f>
        <v>#REF!</v>
      </c>
      <c r="K141" t="e">
        <f>#REF!</f>
        <v>#REF!</v>
      </c>
      <c r="L141" t="e">
        <f>#REF!</f>
        <v>#REF!</v>
      </c>
      <c r="M141" t="e">
        <f>#REF!</f>
        <v>#REF!</v>
      </c>
      <c r="O141" t="s">
        <v>2</v>
      </c>
      <c r="P141">
        <f t="shared" ref="P141:P147" si="156">IFERROR(B141/(SUM($B$7:$E$14))*LN(B141/(SUM($B$7:$E$14))),0)</f>
        <v>0</v>
      </c>
      <c r="Q141">
        <f t="shared" si="147"/>
        <v>0</v>
      </c>
      <c r="R141">
        <f t="shared" si="148"/>
        <v>0</v>
      </c>
      <c r="S141">
        <f t="shared" si="149"/>
        <v>0</v>
      </c>
      <c r="T141">
        <f t="shared" ref="T141:T147" si="157">IFERROR(F141/(SUM($F$7:$I$14))*LN(F141/(SUM($F$7:$I$14))),0)</f>
        <v>0</v>
      </c>
      <c r="U141">
        <f t="shared" si="150"/>
        <v>0</v>
      </c>
      <c r="V141">
        <f t="shared" si="151"/>
        <v>0</v>
      </c>
      <c r="W141">
        <f t="shared" si="152"/>
        <v>0</v>
      </c>
      <c r="X141">
        <f t="shared" ref="X141:X147" si="158">IFERROR(J141/(SUM($J$7:$M$14))*LN(J141/(SUM($J$7:$M$14))),0)</f>
        <v>0</v>
      </c>
      <c r="Y141">
        <f t="shared" si="153"/>
        <v>0</v>
      </c>
      <c r="Z141">
        <f t="shared" si="154"/>
        <v>0</v>
      </c>
      <c r="AA141">
        <f t="shared" si="155"/>
        <v>0</v>
      </c>
    </row>
    <row r="142" spans="1:27" x14ac:dyDescent="0.3">
      <c r="A142" t="e">
        <f>#REF!</f>
        <v>#REF!</v>
      </c>
      <c r="B142" t="e">
        <f>#REF!</f>
        <v>#REF!</v>
      </c>
      <c r="C142" t="e">
        <f>#REF!</f>
        <v>#REF!</v>
      </c>
      <c r="D142" t="e">
        <f>#REF!</f>
        <v>#REF!</v>
      </c>
      <c r="E142" t="e">
        <f>#REF!</f>
        <v>#REF!</v>
      </c>
      <c r="F142" t="e">
        <f>#REF!</f>
        <v>#REF!</v>
      </c>
      <c r="G142" t="e">
        <f>#REF!</f>
        <v>#REF!</v>
      </c>
      <c r="H142" t="e">
        <f>#REF!</f>
        <v>#REF!</v>
      </c>
      <c r="I142" t="e">
        <f>#REF!</f>
        <v>#REF!</v>
      </c>
      <c r="J142" t="e">
        <f>#REF!</f>
        <v>#REF!</v>
      </c>
      <c r="K142" t="e">
        <f>#REF!</f>
        <v>#REF!</v>
      </c>
      <c r="L142" t="e">
        <f>#REF!</f>
        <v>#REF!</v>
      </c>
      <c r="M142" t="e">
        <f>#REF!</f>
        <v>#REF!</v>
      </c>
      <c r="O142" t="s">
        <v>3</v>
      </c>
      <c r="P142">
        <f t="shared" si="156"/>
        <v>0</v>
      </c>
      <c r="Q142">
        <f t="shared" si="147"/>
        <v>0</v>
      </c>
      <c r="R142">
        <f t="shared" si="148"/>
        <v>0</v>
      </c>
      <c r="S142">
        <f t="shared" si="149"/>
        <v>0</v>
      </c>
      <c r="T142">
        <f t="shared" si="157"/>
        <v>0</v>
      </c>
      <c r="U142">
        <f t="shared" si="150"/>
        <v>0</v>
      </c>
      <c r="V142">
        <f t="shared" si="151"/>
        <v>0</v>
      </c>
      <c r="W142">
        <f t="shared" si="152"/>
        <v>0</v>
      </c>
      <c r="X142">
        <f t="shared" si="158"/>
        <v>0</v>
      </c>
      <c r="Y142">
        <f t="shared" si="153"/>
        <v>0</v>
      </c>
      <c r="Z142">
        <f t="shared" si="154"/>
        <v>0</v>
      </c>
      <c r="AA142">
        <f t="shared" si="155"/>
        <v>0</v>
      </c>
    </row>
    <row r="143" spans="1:27" x14ac:dyDescent="0.3">
      <c r="A143" t="e">
        <f>#REF!</f>
        <v>#REF!</v>
      </c>
      <c r="B143" t="e">
        <f>#REF!</f>
        <v>#REF!</v>
      </c>
      <c r="C143" t="e">
        <f>#REF!</f>
        <v>#REF!</v>
      </c>
      <c r="D143" t="e">
        <f>#REF!</f>
        <v>#REF!</v>
      </c>
      <c r="E143" t="e">
        <f>#REF!</f>
        <v>#REF!</v>
      </c>
      <c r="F143" t="e">
        <f>#REF!</f>
        <v>#REF!</v>
      </c>
      <c r="G143" t="e">
        <f>#REF!</f>
        <v>#REF!</v>
      </c>
      <c r="H143" t="e">
        <f>#REF!</f>
        <v>#REF!</v>
      </c>
      <c r="I143" t="e">
        <f>#REF!</f>
        <v>#REF!</v>
      </c>
      <c r="J143" t="e">
        <f>#REF!</f>
        <v>#REF!</v>
      </c>
      <c r="K143" t="e">
        <f>#REF!</f>
        <v>#REF!</v>
      </c>
      <c r="L143" t="e">
        <f>#REF!</f>
        <v>#REF!</v>
      </c>
      <c r="M143" t="e">
        <f>#REF!</f>
        <v>#REF!</v>
      </c>
      <c r="O143" t="s">
        <v>4</v>
      </c>
      <c r="P143">
        <f t="shared" si="156"/>
        <v>0</v>
      </c>
      <c r="Q143">
        <f t="shared" si="147"/>
        <v>0</v>
      </c>
      <c r="R143">
        <f t="shared" si="148"/>
        <v>0</v>
      </c>
      <c r="S143">
        <f t="shared" si="149"/>
        <v>0</v>
      </c>
      <c r="T143">
        <f t="shared" si="157"/>
        <v>0</v>
      </c>
      <c r="U143">
        <f t="shared" si="150"/>
        <v>0</v>
      </c>
      <c r="V143">
        <f t="shared" si="151"/>
        <v>0</v>
      </c>
      <c r="W143">
        <f t="shared" si="152"/>
        <v>0</v>
      </c>
      <c r="X143">
        <f t="shared" si="158"/>
        <v>0</v>
      </c>
      <c r="Y143">
        <f t="shared" si="153"/>
        <v>0</v>
      </c>
      <c r="Z143">
        <f t="shared" si="154"/>
        <v>0</v>
      </c>
      <c r="AA143">
        <f t="shared" si="155"/>
        <v>0</v>
      </c>
    </row>
    <row r="144" spans="1:27" x14ac:dyDescent="0.3">
      <c r="A144" t="e">
        <f>#REF!</f>
        <v>#REF!</v>
      </c>
      <c r="B144" t="e">
        <f>#REF!</f>
        <v>#REF!</v>
      </c>
      <c r="C144" t="e">
        <f>#REF!</f>
        <v>#REF!</v>
      </c>
      <c r="D144" t="e">
        <f>#REF!</f>
        <v>#REF!</v>
      </c>
      <c r="E144" t="e">
        <f>#REF!</f>
        <v>#REF!</v>
      </c>
      <c r="F144" t="e">
        <f>#REF!</f>
        <v>#REF!</v>
      </c>
      <c r="G144" t="e">
        <f>#REF!</f>
        <v>#REF!</v>
      </c>
      <c r="H144" t="e">
        <f>#REF!</f>
        <v>#REF!</v>
      </c>
      <c r="I144" t="e">
        <f>#REF!</f>
        <v>#REF!</v>
      </c>
      <c r="J144" t="e">
        <f>#REF!</f>
        <v>#REF!</v>
      </c>
      <c r="K144" t="e">
        <f>#REF!</f>
        <v>#REF!</v>
      </c>
      <c r="L144" t="e">
        <f>#REF!</f>
        <v>#REF!</v>
      </c>
      <c r="M144" t="e">
        <f>#REF!</f>
        <v>#REF!</v>
      </c>
      <c r="O144" t="s">
        <v>5</v>
      </c>
      <c r="P144">
        <f t="shared" si="156"/>
        <v>0</v>
      </c>
      <c r="Q144">
        <f t="shared" si="147"/>
        <v>0</v>
      </c>
      <c r="R144">
        <f t="shared" si="148"/>
        <v>0</v>
      </c>
      <c r="S144">
        <f t="shared" si="149"/>
        <v>0</v>
      </c>
      <c r="T144">
        <f t="shared" si="157"/>
        <v>0</v>
      </c>
      <c r="U144">
        <f t="shared" si="150"/>
        <v>0</v>
      </c>
      <c r="V144">
        <f t="shared" si="151"/>
        <v>0</v>
      </c>
      <c r="W144">
        <f t="shared" si="152"/>
        <v>0</v>
      </c>
      <c r="X144">
        <f t="shared" si="158"/>
        <v>0</v>
      </c>
      <c r="Y144">
        <f t="shared" si="153"/>
        <v>0</v>
      </c>
      <c r="Z144">
        <f t="shared" si="154"/>
        <v>0</v>
      </c>
      <c r="AA144">
        <f t="shared" si="155"/>
        <v>0</v>
      </c>
    </row>
    <row r="145" spans="1:27" x14ac:dyDescent="0.3">
      <c r="A145" t="e">
        <f>#REF!</f>
        <v>#REF!</v>
      </c>
      <c r="B145" t="e">
        <f>#REF!</f>
        <v>#REF!</v>
      </c>
      <c r="C145" t="e">
        <f>#REF!</f>
        <v>#REF!</v>
      </c>
      <c r="D145" t="e">
        <f>#REF!</f>
        <v>#REF!</v>
      </c>
      <c r="E145" t="e">
        <f>#REF!</f>
        <v>#REF!</v>
      </c>
      <c r="F145" t="e">
        <f>#REF!</f>
        <v>#REF!</v>
      </c>
      <c r="G145" t="e">
        <f>#REF!</f>
        <v>#REF!</v>
      </c>
      <c r="H145" t="e">
        <f>#REF!</f>
        <v>#REF!</v>
      </c>
      <c r="I145" t="e">
        <f>#REF!</f>
        <v>#REF!</v>
      </c>
      <c r="J145" t="e">
        <f>#REF!</f>
        <v>#REF!</v>
      </c>
      <c r="K145" t="e">
        <f>#REF!</f>
        <v>#REF!</v>
      </c>
      <c r="L145" t="e">
        <f>#REF!</f>
        <v>#REF!</v>
      </c>
      <c r="M145" t="e">
        <f>#REF!</f>
        <v>#REF!</v>
      </c>
      <c r="O145" t="s">
        <v>6</v>
      </c>
      <c r="P145">
        <f t="shared" si="156"/>
        <v>0</v>
      </c>
      <c r="Q145">
        <f t="shared" si="147"/>
        <v>0</v>
      </c>
      <c r="R145">
        <f t="shared" si="148"/>
        <v>0</v>
      </c>
      <c r="S145">
        <f t="shared" si="149"/>
        <v>0</v>
      </c>
      <c r="T145">
        <f t="shared" si="157"/>
        <v>0</v>
      </c>
      <c r="U145">
        <f t="shared" si="150"/>
        <v>0</v>
      </c>
      <c r="V145">
        <f t="shared" si="151"/>
        <v>0</v>
      </c>
      <c r="W145">
        <f t="shared" si="152"/>
        <v>0</v>
      </c>
      <c r="X145">
        <f t="shared" si="158"/>
        <v>0</v>
      </c>
      <c r="Y145">
        <f t="shared" si="153"/>
        <v>0</v>
      </c>
      <c r="Z145">
        <f t="shared" si="154"/>
        <v>0</v>
      </c>
      <c r="AA145">
        <f t="shared" si="155"/>
        <v>0</v>
      </c>
    </row>
    <row r="146" spans="1:27" x14ac:dyDescent="0.3">
      <c r="A146" t="e">
        <f>#REF!</f>
        <v>#REF!</v>
      </c>
      <c r="B146" t="e">
        <f>#REF!</f>
        <v>#REF!</v>
      </c>
      <c r="C146" t="e">
        <f>#REF!</f>
        <v>#REF!</v>
      </c>
      <c r="D146" t="e">
        <f>#REF!</f>
        <v>#REF!</v>
      </c>
      <c r="E146" t="e">
        <f>#REF!</f>
        <v>#REF!</v>
      </c>
      <c r="F146" t="e">
        <f>#REF!</f>
        <v>#REF!</v>
      </c>
      <c r="G146" t="e">
        <f>#REF!</f>
        <v>#REF!</v>
      </c>
      <c r="H146" t="e">
        <f>#REF!</f>
        <v>#REF!</v>
      </c>
      <c r="I146" t="e">
        <f>#REF!</f>
        <v>#REF!</v>
      </c>
      <c r="J146" t="e">
        <f>#REF!</f>
        <v>#REF!</v>
      </c>
      <c r="K146" t="e">
        <f>#REF!</f>
        <v>#REF!</v>
      </c>
      <c r="L146" t="e">
        <f>#REF!</f>
        <v>#REF!</v>
      </c>
      <c r="M146" t="e">
        <f>#REF!</f>
        <v>#REF!</v>
      </c>
      <c r="O146" t="s">
        <v>7</v>
      </c>
      <c r="P146">
        <f t="shared" si="156"/>
        <v>0</v>
      </c>
      <c r="Q146">
        <f t="shared" si="147"/>
        <v>0</v>
      </c>
      <c r="R146">
        <f t="shared" si="148"/>
        <v>0</v>
      </c>
      <c r="S146">
        <f t="shared" si="149"/>
        <v>0</v>
      </c>
      <c r="T146">
        <f t="shared" si="157"/>
        <v>0</v>
      </c>
      <c r="U146">
        <f t="shared" si="150"/>
        <v>0</v>
      </c>
      <c r="V146">
        <f t="shared" si="151"/>
        <v>0</v>
      </c>
      <c r="W146">
        <f t="shared" si="152"/>
        <v>0</v>
      </c>
      <c r="X146">
        <f t="shared" si="158"/>
        <v>0</v>
      </c>
      <c r="Y146">
        <f t="shared" si="153"/>
        <v>0</v>
      </c>
      <c r="Z146">
        <f t="shared" si="154"/>
        <v>0</v>
      </c>
      <c r="AA146">
        <f t="shared" si="155"/>
        <v>0</v>
      </c>
    </row>
    <row r="147" spans="1:27" x14ac:dyDescent="0.3">
      <c r="A147" t="e">
        <f>#REF!</f>
        <v>#REF!</v>
      </c>
      <c r="B147" t="e">
        <f>#REF!</f>
        <v>#REF!</v>
      </c>
      <c r="C147" t="e">
        <f>#REF!</f>
        <v>#REF!</v>
      </c>
      <c r="D147" t="e">
        <f>#REF!</f>
        <v>#REF!</v>
      </c>
      <c r="E147" t="e">
        <f>#REF!</f>
        <v>#REF!</v>
      </c>
      <c r="F147" t="e">
        <f>#REF!</f>
        <v>#REF!</v>
      </c>
      <c r="G147" t="e">
        <f>#REF!</f>
        <v>#REF!</v>
      </c>
      <c r="H147" t="e">
        <f>#REF!</f>
        <v>#REF!</v>
      </c>
      <c r="I147" t="e">
        <f>#REF!</f>
        <v>#REF!</v>
      </c>
      <c r="J147" t="e">
        <f>#REF!</f>
        <v>#REF!</v>
      </c>
      <c r="K147" t="e">
        <f>#REF!</f>
        <v>#REF!</v>
      </c>
      <c r="L147" t="e">
        <f>#REF!</f>
        <v>#REF!</v>
      </c>
      <c r="M147" t="e">
        <f>#REF!</f>
        <v>#REF!</v>
      </c>
      <c r="O147" t="s">
        <v>8</v>
      </c>
      <c r="P147">
        <f t="shared" si="156"/>
        <v>0</v>
      </c>
      <c r="Q147">
        <f t="shared" si="147"/>
        <v>0</v>
      </c>
      <c r="R147">
        <f t="shared" si="148"/>
        <v>0</v>
      </c>
      <c r="S147">
        <f t="shared" si="149"/>
        <v>0</v>
      </c>
      <c r="T147">
        <f t="shared" si="157"/>
        <v>0</v>
      </c>
      <c r="U147">
        <f t="shared" si="150"/>
        <v>0</v>
      </c>
      <c r="V147">
        <f t="shared" si="151"/>
        <v>0</v>
      </c>
      <c r="W147">
        <f t="shared" si="152"/>
        <v>0</v>
      </c>
      <c r="X147">
        <f t="shared" si="158"/>
        <v>0</v>
      </c>
      <c r="Y147">
        <f t="shared" si="153"/>
        <v>0</v>
      </c>
      <c r="Z147">
        <f t="shared" si="154"/>
        <v>0</v>
      </c>
      <c r="AA147">
        <f t="shared" si="155"/>
        <v>0</v>
      </c>
    </row>
  </sheetData>
  <mergeCells count="12">
    <mergeCell ref="A137:AA137"/>
    <mergeCell ref="A2:AA2"/>
    <mergeCell ref="A17:AA17"/>
    <mergeCell ref="A29:AA29"/>
    <mergeCell ref="A41:AA41"/>
    <mergeCell ref="A53:AA53"/>
    <mergeCell ref="A65:AA65"/>
    <mergeCell ref="A77:AA77"/>
    <mergeCell ref="A89:AA89"/>
    <mergeCell ref="A101:AA101"/>
    <mergeCell ref="A113:AA113"/>
    <mergeCell ref="A125:AA125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FB169-863B-4DEC-A028-06B25D8DCBBC}">
  <dimension ref="A1:AY81"/>
  <sheetViews>
    <sheetView topLeftCell="A42" zoomScale="65" zoomScaleNormal="65" workbookViewId="0">
      <selection activeCell="U42" sqref="U42"/>
    </sheetView>
  </sheetViews>
  <sheetFormatPr defaultRowHeight="14.4" x14ac:dyDescent="0.3"/>
  <cols>
    <col min="1" max="1" width="19.33203125" customWidth="1"/>
    <col min="2" max="2" width="30.44140625" bestFit="1" customWidth="1"/>
    <col min="3" max="3" width="8.77734375" customWidth="1"/>
    <col min="4" max="4" width="13.21875" customWidth="1"/>
    <col min="5" max="5" width="9.21875" customWidth="1"/>
    <col min="12" max="12" width="9.44140625" bestFit="1" customWidth="1"/>
  </cols>
  <sheetData>
    <row r="1" spans="1:40" x14ac:dyDescent="0.3">
      <c r="A1" s="21" t="s">
        <v>33</v>
      </c>
      <c r="B1" s="22" t="s">
        <v>21</v>
      </c>
      <c r="C1" s="21" t="str">
        <f>Summary!B5</f>
        <v>C</v>
      </c>
      <c r="D1" s="22"/>
      <c r="E1" s="22"/>
      <c r="F1" s="22" t="str">
        <f>Summary!C5</f>
        <v>P</v>
      </c>
      <c r="G1" s="22"/>
      <c r="H1" s="22"/>
      <c r="I1" s="22" t="str">
        <f>Summary!D5</f>
        <v>P + B</v>
      </c>
      <c r="J1" s="22"/>
      <c r="K1" s="22"/>
      <c r="L1" s="22" t="str">
        <f>Summary!E5</f>
        <v>B</v>
      </c>
      <c r="M1" s="22"/>
      <c r="N1" s="22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5"/>
    </row>
    <row r="2" spans="1:40" x14ac:dyDescent="0.3">
      <c r="A2" s="23"/>
      <c r="B2" s="24"/>
      <c r="C2" s="23">
        <v>1</v>
      </c>
      <c r="D2" s="24">
        <v>2</v>
      </c>
      <c r="E2" s="24">
        <v>3</v>
      </c>
      <c r="F2" s="24">
        <v>1</v>
      </c>
      <c r="G2" s="24">
        <v>2</v>
      </c>
      <c r="H2" s="24">
        <v>3</v>
      </c>
      <c r="I2" s="24">
        <v>1</v>
      </c>
      <c r="J2" s="24">
        <v>2</v>
      </c>
      <c r="K2" s="24">
        <v>3</v>
      </c>
      <c r="L2" s="24">
        <v>1</v>
      </c>
      <c r="M2" s="24">
        <v>2</v>
      </c>
      <c r="N2" s="24">
        <v>3</v>
      </c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20"/>
      <c r="AN2" s="12" t="s">
        <v>70</v>
      </c>
    </row>
    <row r="3" spans="1:40" x14ac:dyDescent="0.3">
      <c r="A3" s="16" t="s">
        <v>34</v>
      </c>
      <c r="B3" s="17" t="s">
        <v>22</v>
      </c>
      <c r="C3" s="16" t="str">
        <f>control!$AG$104</f>
        <v>0</v>
      </c>
      <c r="D3" t="str">
        <f>control!$AK$104</f>
        <v>0</v>
      </c>
      <c r="E3" s="17" t="str">
        <f>control!$AO$104</f>
        <v>0</v>
      </c>
      <c r="F3" s="16">
        <f>paracetamol!$AG$104</f>
        <v>0.1794</v>
      </c>
      <c r="G3">
        <f>paracetamol!$AK$104</f>
        <v>4.4800000000000006E-2</v>
      </c>
      <c r="H3" s="17" t="str">
        <f>paracetamol!$AO$104</f>
        <v>0</v>
      </c>
      <c r="I3" s="16">
        <f>'P + B'!$AG$104</f>
        <v>0.93940000000000012</v>
      </c>
      <c r="J3" t="str">
        <f>'P + B'!$AK$104</f>
        <v>0</v>
      </c>
      <c r="K3" s="17" t="str">
        <f>'P + B'!$AO$104</f>
        <v>0</v>
      </c>
      <c r="L3" s="16" t="str">
        <f>B!$AG$104</f>
        <v>0</v>
      </c>
      <c r="M3" t="str">
        <f>B!$AK$104</f>
        <v>0</v>
      </c>
      <c r="N3" s="17" t="str">
        <f>B!$AO$104</f>
        <v>0</v>
      </c>
      <c r="O3" s="16"/>
      <c r="Q3" s="17"/>
      <c r="R3" s="16"/>
      <c r="T3" s="17"/>
      <c r="W3" s="17"/>
      <c r="X3" s="56"/>
      <c r="Y3" s="54"/>
      <c r="Z3" s="55"/>
      <c r="AA3" s="56"/>
      <c r="AB3" s="54"/>
      <c r="AC3" s="55"/>
      <c r="AD3" s="56"/>
      <c r="AE3" s="54"/>
      <c r="AF3" s="55"/>
      <c r="AG3" s="56"/>
      <c r="AH3" s="54"/>
      <c r="AI3" s="55"/>
      <c r="AJ3" s="54"/>
      <c r="AK3" s="54"/>
      <c r="AL3" s="55"/>
    </row>
    <row r="4" spans="1:40" x14ac:dyDescent="0.3">
      <c r="A4" s="16" t="s">
        <v>35</v>
      </c>
      <c r="B4" s="17" t="s">
        <v>23</v>
      </c>
      <c r="C4" s="16" t="str">
        <f>control!$AG$105</f>
        <v>0</v>
      </c>
      <c r="D4">
        <f>control!$AK$105</f>
        <v>0.84929999999999994</v>
      </c>
      <c r="E4" s="17">
        <f>control!$AO$105</f>
        <v>0.16429999999999989</v>
      </c>
      <c r="F4" s="16" t="str">
        <f>paracetamol!$AG$105</f>
        <v>0</v>
      </c>
      <c r="G4" t="str">
        <f>paracetamol!$AK$105</f>
        <v>0</v>
      </c>
      <c r="H4" s="17" t="str">
        <f>paracetamol!$AO$105</f>
        <v>0</v>
      </c>
      <c r="I4" s="16">
        <f>'P + B'!$AG$105</f>
        <v>0.82220000000000015</v>
      </c>
      <c r="J4" t="str">
        <f>'P + B'!$AK$105</f>
        <v>0</v>
      </c>
      <c r="K4" s="17">
        <f>'P + B'!$AO$105</f>
        <v>0.70259999999999989</v>
      </c>
      <c r="L4" s="16">
        <f>B!$AG$105</f>
        <v>8.1699999999999995E-2</v>
      </c>
      <c r="M4" t="str">
        <f>B!$AK$105</f>
        <v>0</v>
      </c>
      <c r="N4" s="17" t="str">
        <f>B!$AO$105</f>
        <v>0</v>
      </c>
      <c r="O4" s="16"/>
      <c r="Q4" s="17"/>
      <c r="R4" s="16"/>
      <c r="T4" s="17"/>
      <c r="W4" s="17"/>
      <c r="X4" s="16"/>
      <c r="Z4" s="17"/>
      <c r="AA4" s="16"/>
      <c r="AC4" s="17"/>
      <c r="AD4" s="16"/>
      <c r="AF4" s="17"/>
      <c r="AG4" s="16"/>
      <c r="AI4" s="17"/>
      <c r="AL4" s="17"/>
    </row>
    <row r="5" spans="1:40" x14ac:dyDescent="0.3">
      <c r="A5" s="16" t="s">
        <v>35</v>
      </c>
      <c r="B5" s="17" t="s">
        <v>24</v>
      </c>
      <c r="C5" s="16" t="str">
        <f>control!$AG$106</f>
        <v>0</v>
      </c>
      <c r="D5" t="str">
        <f>control!$AK$106</f>
        <v>0</v>
      </c>
      <c r="E5" s="17">
        <f>control!$AO$106</f>
        <v>1.2393999999999998</v>
      </c>
      <c r="F5" s="16" t="str">
        <f>paracetamol!$AG$106</f>
        <v>0</v>
      </c>
      <c r="G5" t="str">
        <f>paracetamol!$AK$106</f>
        <v>0</v>
      </c>
      <c r="H5" s="17" t="str">
        <f>paracetamol!$AO$106</f>
        <v>0</v>
      </c>
      <c r="I5" s="16">
        <f>'P + B'!$AG$106</f>
        <v>0.58850000000000002</v>
      </c>
      <c r="J5" t="str">
        <f>'P + B'!$AK$106</f>
        <v>0</v>
      </c>
      <c r="K5" s="17">
        <f>'P + B'!$AO$106</f>
        <v>0.44059999999999994</v>
      </c>
      <c r="L5" s="16">
        <f>B!$AG$106</f>
        <v>1.6236999999999999</v>
      </c>
      <c r="M5">
        <f>B!$AK$106</f>
        <v>1.1684000000000001</v>
      </c>
      <c r="N5" s="17" t="str">
        <f>B!$AO$106</f>
        <v>0</v>
      </c>
      <c r="O5" s="16"/>
      <c r="Q5" s="17"/>
      <c r="R5" s="16"/>
      <c r="T5" s="17"/>
      <c r="W5" s="17"/>
      <c r="X5" s="16"/>
      <c r="Z5" s="17"/>
      <c r="AA5" s="16"/>
      <c r="AC5" s="17"/>
      <c r="AD5" s="16"/>
      <c r="AF5" s="17"/>
      <c r="AG5" s="16"/>
      <c r="AI5" s="17"/>
      <c r="AL5" s="17"/>
    </row>
    <row r="6" spans="1:40" x14ac:dyDescent="0.3">
      <c r="A6" s="16" t="s">
        <v>35</v>
      </c>
      <c r="B6" s="17" t="s">
        <v>25</v>
      </c>
      <c r="C6" s="16">
        <f>control!$AG$107</f>
        <v>0.11869999999999992</v>
      </c>
      <c r="D6">
        <f>control!$AK$107</f>
        <v>0.60209999999999986</v>
      </c>
      <c r="E6" s="17" t="str">
        <f>control!$AO$107</f>
        <v>0</v>
      </c>
      <c r="F6" s="16" t="str">
        <f>paracetamol!$AG$107</f>
        <v>0</v>
      </c>
      <c r="G6" t="str">
        <f>paracetamol!$AK$107</f>
        <v>0</v>
      </c>
      <c r="H6" s="17" t="str">
        <f>paracetamol!$AO$107</f>
        <v>0</v>
      </c>
      <c r="I6" s="16">
        <f>'P + B'!$AG$107</f>
        <v>1.4379</v>
      </c>
      <c r="J6" t="str">
        <f>'P + B'!$AK$107</f>
        <v>0</v>
      </c>
      <c r="K6" s="17" t="str">
        <f>'P + B'!$AO$107</f>
        <v>0</v>
      </c>
      <c r="L6" s="16" t="str">
        <f>B!$AG$107</f>
        <v>0</v>
      </c>
      <c r="M6" t="str">
        <f>B!$AK$107</f>
        <v>0</v>
      </c>
      <c r="N6" s="17" t="str">
        <f>B!$AO$107</f>
        <v>0</v>
      </c>
      <c r="O6" s="16"/>
      <c r="Q6" s="17"/>
      <c r="R6" s="16"/>
      <c r="T6" s="17"/>
      <c r="W6" s="17"/>
      <c r="X6" s="16"/>
      <c r="Z6" s="17"/>
      <c r="AA6" s="16"/>
      <c r="AC6" s="17"/>
      <c r="AD6" s="16"/>
      <c r="AF6" s="17"/>
      <c r="AG6" s="16"/>
      <c r="AI6" s="17"/>
      <c r="AL6" s="17"/>
    </row>
    <row r="7" spans="1:40" x14ac:dyDescent="0.3">
      <c r="A7" s="16" t="s">
        <v>35</v>
      </c>
      <c r="B7" s="17" t="s">
        <v>26</v>
      </c>
      <c r="C7" s="16">
        <f>control!$AG$108</f>
        <v>1.9361999999999999</v>
      </c>
      <c r="D7" t="str">
        <f>control!$AK$108</f>
        <v>0</v>
      </c>
      <c r="E7" s="17" t="str">
        <f>control!$AO$108</f>
        <v>0</v>
      </c>
      <c r="F7" s="16" t="str">
        <f>paracetamol!$AG$108</f>
        <v>0</v>
      </c>
      <c r="G7">
        <f>paracetamol!$AK$108</f>
        <v>2.2999999999999687E-3</v>
      </c>
      <c r="H7" s="17" t="str">
        <f>paracetamol!$AO$108</f>
        <v>0</v>
      </c>
      <c r="I7" s="16">
        <f>'P + B'!$AG$108</f>
        <v>0.63330000000000009</v>
      </c>
      <c r="J7" t="str">
        <f>'P + B'!$AK$108</f>
        <v>0</v>
      </c>
      <c r="K7" s="17">
        <f>'P + B'!$AO$108</f>
        <v>1.5695000000000001</v>
      </c>
      <c r="L7" s="16">
        <f>B!$AG$108</f>
        <v>1.8199999999999883E-2</v>
      </c>
      <c r="M7" t="str">
        <f>B!$AK$108</f>
        <v>0</v>
      </c>
      <c r="N7" s="17">
        <f>B!$AO$108</f>
        <v>2.0000000000000573E-3</v>
      </c>
      <c r="O7" s="16"/>
      <c r="Q7" s="17"/>
      <c r="R7" s="16"/>
      <c r="T7" s="17"/>
      <c r="W7" s="17"/>
      <c r="X7" s="16"/>
      <c r="Z7" s="17"/>
      <c r="AA7" s="16"/>
      <c r="AC7" s="17"/>
      <c r="AD7" s="16"/>
      <c r="AF7" s="17"/>
      <c r="AG7" s="16"/>
      <c r="AI7" s="17"/>
      <c r="AL7" s="17"/>
    </row>
    <row r="8" spans="1:40" x14ac:dyDescent="0.3">
      <c r="A8" s="16" t="s">
        <v>36</v>
      </c>
      <c r="B8" s="17" t="s">
        <v>27</v>
      </c>
      <c r="C8" s="16">
        <f>control!$AG$109</f>
        <v>2.0263</v>
      </c>
      <c r="D8">
        <f>control!$AK$109</f>
        <v>1.8966999999999998</v>
      </c>
      <c r="E8" s="17" t="str">
        <f>control!$AO$109</f>
        <v>0</v>
      </c>
      <c r="F8" s="16">
        <f>paracetamol!$AG$109</f>
        <v>0.15349999999999997</v>
      </c>
      <c r="G8">
        <f>paracetamol!$AK$109</f>
        <v>3.0000000000000027E-3</v>
      </c>
      <c r="H8" s="17" t="str">
        <f>paracetamol!$AO$109</f>
        <v>0</v>
      </c>
      <c r="I8" s="16" t="str">
        <f>'P + B'!$AG$109</f>
        <v>0</v>
      </c>
      <c r="J8" t="str">
        <f>'P + B'!$AK$109</f>
        <v>0</v>
      </c>
      <c r="K8" s="17">
        <f>'P + B'!$AO$109</f>
        <v>2.3372000000000002</v>
      </c>
      <c r="L8" s="16" t="str">
        <f>B!$AG$109</f>
        <v>0</v>
      </c>
      <c r="M8" t="str">
        <f>B!$AK$109</f>
        <v>0</v>
      </c>
      <c r="N8" s="17" t="str">
        <f>B!$AO$109</f>
        <v>0</v>
      </c>
      <c r="O8" s="16"/>
      <c r="Q8" s="17"/>
      <c r="R8" s="16"/>
      <c r="T8" s="17"/>
      <c r="W8" s="17"/>
      <c r="X8" s="16"/>
      <c r="Z8" s="17"/>
      <c r="AA8" s="16"/>
      <c r="AC8" s="17"/>
      <c r="AD8" s="16"/>
      <c r="AF8" s="17"/>
      <c r="AG8" s="16"/>
      <c r="AI8" s="17"/>
      <c r="AL8" s="17"/>
    </row>
    <row r="9" spans="1:40" x14ac:dyDescent="0.3">
      <c r="A9" s="16" t="s">
        <v>36</v>
      </c>
      <c r="B9" s="17" t="s">
        <v>28</v>
      </c>
      <c r="C9" s="16">
        <f>control!$AG$110</f>
        <v>2.0507999999999997</v>
      </c>
      <c r="D9">
        <f>control!$AK$110</f>
        <v>1.9263999999999999</v>
      </c>
      <c r="E9" s="17" t="str">
        <f>control!$AO$110</f>
        <v>0</v>
      </c>
      <c r="F9" s="16" t="str">
        <f>paracetamol!$AG$110</f>
        <v>0</v>
      </c>
      <c r="G9">
        <f>paracetamol!$AK$110</f>
        <v>3.4399999999999986E-2</v>
      </c>
      <c r="H9" s="17" t="str">
        <f>paracetamol!$AO$110</f>
        <v>0</v>
      </c>
      <c r="I9" s="16">
        <f>'P + B'!$AG$110</f>
        <v>1.9799000000000002</v>
      </c>
      <c r="J9" t="str">
        <f>'P + B'!$AK$110</f>
        <v>0</v>
      </c>
      <c r="K9" s="17">
        <f>'P + B'!$AO$110</f>
        <v>1.8155000000000001</v>
      </c>
      <c r="L9" s="16">
        <f>B!$AG$110</f>
        <v>1.5145</v>
      </c>
      <c r="M9" t="str">
        <f>B!$AK$110</f>
        <v>0</v>
      </c>
      <c r="N9" s="17">
        <f>B!$AO$110</f>
        <v>6.640000000000007E-2</v>
      </c>
      <c r="O9" s="16"/>
      <c r="Q9" s="17"/>
      <c r="R9" s="16"/>
      <c r="T9" s="17"/>
      <c r="W9" s="17"/>
      <c r="X9" s="16"/>
      <c r="Z9" s="17"/>
      <c r="AA9" s="16"/>
      <c r="AC9" s="17"/>
      <c r="AD9" s="16"/>
      <c r="AF9" s="17"/>
      <c r="AG9" s="16"/>
      <c r="AI9" s="17"/>
      <c r="AL9" s="17"/>
    </row>
    <row r="10" spans="1:40" s="68" customFormat="1" x14ac:dyDescent="0.3">
      <c r="A10" s="66" t="s">
        <v>36</v>
      </c>
      <c r="B10" s="67" t="s">
        <v>29</v>
      </c>
      <c r="C10" s="66" t="str">
        <f>control!$AH$103</f>
        <v>0</v>
      </c>
      <c r="D10" s="68" t="str">
        <f>control!$AL$103</f>
        <v>0</v>
      </c>
      <c r="E10" s="67">
        <f>control!$AP$103</f>
        <v>1.3807</v>
      </c>
      <c r="F10" s="66" t="str">
        <f>paracetamol!$AH$103</f>
        <v>0</v>
      </c>
      <c r="G10" s="68" t="str">
        <f>paracetamol!$AL$103</f>
        <v>0</v>
      </c>
      <c r="H10" s="67" t="str">
        <f>paracetamol!$AP$103</f>
        <v>0</v>
      </c>
      <c r="I10" s="66">
        <f>'P + B'!$AH$103</f>
        <v>3.5299999999999998E-2</v>
      </c>
      <c r="J10" s="68">
        <f>'P + B'!$AL$103</f>
        <v>1.8228999999999997</v>
      </c>
      <c r="K10" s="67" t="str">
        <f>'P + B'!$AP$103</f>
        <v>0</v>
      </c>
      <c r="L10" s="66">
        <f>B!$AH$103</f>
        <v>9.7000000000000419E-3</v>
      </c>
      <c r="M10" s="68" t="str">
        <f>B!$AL$103</f>
        <v>0</v>
      </c>
      <c r="N10" s="67">
        <f>B!$AP$103</f>
        <v>2.7200000000000002E-2</v>
      </c>
      <c r="O10" s="66"/>
      <c r="Q10" s="67"/>
      <c r="R10" s="66"/>
      <c r="T10" s="67"/>
      <c r="W10" s="67"/>
      <c r="X10" s="66"/>
      <c r="Z10" s="67"/>
      <c r="AA10" s="66"/>
      <c r="AC10" s="67"/>
      <c r="AD10" s="66"/>
      <c r="AF10" s="67"/>
      <c r="AG10" s="66"/>
      <c r="AI10" s="67"/>
      <c r="AL10" s="67"/>
    </row>
    <row r="11" spans="1:40" x14ac:dyDescent="0.3">
      <c r="A11" s="16" t="s">
        <v>36</v>
      </c>
      <c r="B11" s="17" t="s">
        <v>30</v>
      </c>
      <c r="C11" s="16" t="str">
        <f>control!$AH$104</f>
        <v>0</v>
      </c>
      <c r="D11" t="str">
        <f>control!$AL$104</f>
        <v>0</v>
      </c>
      <c r="E11" s="17">
        <f>control!$AP$104</f>
        <v>1.1498999999999997</v>
      </c>
      <c r="F11" s="16">
        <f>paracetamol!$AH$104</f>
        <v>0.21759999999999999</v>
      </c>
      <c r="G11">
        <f>paracetamol!$AL$104</f>
        <v>0.14589999999999997</v>
      </c>
      <c r="H11" s="17" t="str">
        <f>paracetamol!$AP$104</f>
        <v>0</v>
      </c>
      <c r="I11" s="16">
        <f>'P + B'!$AH$104</f>
        <v>0.3518</v>
      </c>
      <c r="J11" t="str">
        <f>'P + B'!$AL$104</f>
        <v>0</v>
      </c>
      <c r="K11" s="17" t="str">
        <f>'P + B'!$AP$104</f>
        <v>0</v>
      </c>
      <c r="L11" s="16">
        <f>B!$AH$104</f>
        <v>3.609999999999991E-2</v>
      </c>
      <c r="M11">
        <f>B!$AL$104</f>
        <v>2.8000000000000247E-3</v>
      </c>
      <c r="N11" s="17">
        <f>B!$AP$104</f>
        <v>2.6200000000000057E-2</v>
      </c>
      <c r="O11" s="16"/>
      <c r="Q11" s="17"/>
      <c r="R11" s="16"/>
      <c r="T11" s="17"/>
      <c r="W11" s="17"/>
      <c r="X11" s="16"/>
      <c r="Z11" s="17"/>
      <c r="AA11" s="16"/>
      <c r="AC11" s="17"/>
      <c r="AD11" s="16"/>
      <c r="AF11" s="17"/>
      <c r="AG11" s="16"/>
      <c r="AI11" s="17"/>
      <c r="AL11" s="17"/>
    </row>
    <row r="12" spans="1:40" x14ac:dyDescent="0.3">
      <c r="A12" s="16" t="s">
        <v>36</v>
      </c>
      <c r="B12" s="17" t="s">
        <v>31</v>
      </c>
      <c r="C12" s="16">
        <f>control!$AH$105</f>
        <v>3.0299999999999994E-2</v>
      </c>
      <c r="D12" t="str">
        <f>control!$AL$105</f>
        <v>0</v>
      </c>
      <c r="E12" s="17">
        <f>control!$AP$105</f>
        <v>1.4592000000000001</v>
      </c>
      <c r="F12" s="16" t="str">
        <f>paracetamol!$AH$105</f>
        <v>0</v>
      </c>
      <c r="G12" t="str">
        <f>paracetamol!$AL$105</f>
        <v>0</v>
      </c>
      <c r="H12" s="17" t="str">
        <f>paracetamol!$AP$105</f>
        <v>0</v>
      </c>
      <c r="I12" s="16">
        <f>'P + B'!$AH$105</f>
        <v>0.22080000000000005</v>
      </c>
      <c r="J12" t="str">
        <f>'P + B'!$AL$105</f>
        <v>0</v>
      </c>
      <c r="K12" s="17">
        <f>'P + B'!$AP$105</f>
        <v>0.41190000000000004</v>
      </c>
      <c r="L12" s="16">
        <f>B!$AH$105</f>
        <v>3.609999999999991E-2</v>
      </c>
      <c r="M12">
        <f>B!$AL$105</f>
        <v>7.0499999999999952E-2</v>
      </c>
      <c r="N12" s="17" t="str">
        <f>B!$AP$105</f>
        <v>0</v>
      </c>
      <c r="O12" s="16"/>
      <c r="Q12" s="17"/>
      <c r="R12" s="16"/>
      <c r="T12" s="17"/>
      <c r="W12" s="17"/>
      <c r="X12" s="16"/>
      <c r="Z12" s="17"/>
      <c r="AA12" s="16"/>
      <c r="AC12" s="17"/>
      <c r="AD12" s="16"/>
      <c r="AF12" s="17"/>
      <c r="AG12" s="16"/>
      <c r="AI12" s="17"/>
      <c r="AL12" s="17"/>
    </row>
    <row r="13" spans="1:40" x14ac:dyDescent="0.3">
      <c r="A13" s="16" t="s">
        <v>36</v>
      </c>
      <c r="B13" s="17" t="s">
        <v>32</v>
      </c>
      <c r="C13" s="16" t="str">
        <f>control!$AH$106</f>
        <v>0</v>
      </c>
      <c r="D13">
        <f>control!$AL$106</f>
        <v>1.9237999999999997</v>
      </c>
      <c r="E13" s="17">
        <f>control!$AP$106</f>
        <v>0.57229999999999981</v>
      </c>
      <c r="F13" s="16" t="str">
        <f>paracetamol!$AH$106</f>
        <v>0</v>
      </c>
      <c r="G13" t="str">
        <f>paracetamol!$AL$106</f>
        <v>0</v>
      </c>
      <c r="H13" s="17" t="str">
        <f>paracetamol!$AP$106</f>
        <v>0</v>
      </c>
      <c r="I13" s="16" t="str">
        <f>'P + B'!$AH$106</f>
        <v>0</v>
      </c>
      <c r="J13" t="str">
        <f>'P + B'!$AL$106</f>
        <v>0</v>
      </c>
      <c r="K13" s="17" t="str">
        <f>'P + B'!$AP$106</f>
        <v>0</v>
      </c>
      <c r="L13" s="16">
        <f>B!$AH$106</f>
        <v>2.0007999999999999</v>
      </c>
      <c r="M13" t="str">
        <f>B!$AL$106</f>
        <v>0</v>
      </c>
      <c r="N13" s="17">
        <f>B!$AP$106</f>
        <v>1.3900000000000079E-2</v>
      </c>
      <c r="O13" s="16"/>
      <c r="Q13" s="17"/>
      <c r="R13" s="16"/>
      <c r="T13" s="17"/>
      <c r="W13" s="17"/>
      <c r="X13" s="16"/>
      <c r="Z13" s="17"/>
      <c r="AA13" s="16"/>
      <c r="AC13" s="17"/>
      <c r="AD13" s="16"/>
      <c r="AF13" s="17"/>
      <c r="AG13" s="16"/>
      <c r="AI13" s="17"/>
      <c r="AL13" s="17"/>
    </row>
    <row r="14" spans="1:40" x14ac:dyDescent="0.3">
      <c r="A14" s="16" t="s">
        <v>36</v>
      </c>
      <c r="B14" s="17" t="s">
        <v>37</v>
      </c>
      <c r="C14" s="16">
        <f>control!$AH$107</f>
        <v>1.9952999999999999</v>
      </c>
      <c r="D14" t="str">
        <f>control!$AL$107</f>
        <v>0</v>
      </c>
      <c r="E14" s="17">
        <f>control!$AP$107</f>
        <v>0.56919999999999993</v>
      </c>
      <c r="F14" s="16" t="str">
        <f>paracetamol!$AH$107</f>
        <v>0</v>
      </c>
      <c r="G14" t="str">
        <f>paracetamol!$AL$107</f>
        <v>0</v>
      </c>
      <c r="H14" s="17" t="str">
        <f>paracetamol!$AP$107</f>
        <v>0</v>
      </c>
      <c r="I14" s="16" t="str">
        <f>'P + B'!$AH$107</f>
        <v>0</v>
      </c>
      <c r="J14" t="str">
        <f>'P + B'!$AL$107</f>
        <v>0</v>
      </c>
      <c r="K14" s="17" t="str">
        <f>'P + B'!$AP$107</f>
        <v>0</v>
      </c>
      <c r="L14" s="16">
        <f>B!$AH$107</f>
        <v>7.9999999999991189E-4</v>
      </c>
      <c r="M14">
        <f>B!$AL$107</f>
        <v>0.39169999999999999</v>
      </c>
      <c r="N14" s="17">
        <f>B!$AP$107</f>
        <v>1.9000000000000072E-2</v>
      </c>
      <c r="O14" s="16"/>
      <c r="Q14" s="17"/>
      <c r="R14" s="16"/>
      <c r="T14" s="17"/>
      <c r="W14" s="17"/>
      <c r="X14" s="16"/>
      <c r="Z14" s="17"/>
      <c r="AA14" s="16"/>
      <c r="AC14" s="17"/>
      <c r="AD14" s="16"/>
      <c r="AF14" s="17"/>
      <c r="AG14" s="16"/>
      <c r="AI14" s="17"/>
      <c r="AL14" s="17"/>
    </row>
    <row r="15" spans="1:40" x14ac:dyDescent="0.3">
      <c r="A15" s="16" t="s">
        <v>34</v>
      </c>
      <c r="B15" s="17" t="s">
        <v>59</v>
      </c>
      <c r="C15" s="16">
        <f>control!$AH$108</f>
        <v>0.43700000000000006</v>
      </c>
      <c r="D15" t="str">
        <f>control!$AL$108</f>
        <v>0</v>
      </c>
      <c r="E15" s="17">
        <f>control!$AP$108</f>
        <v>1.4236999999999997</v>
      </c>
      <c r="F15" s="16" t="str">
        <f>paracetamol!$AH$108</f>
        <v>0</v>
      </c>
      <c r="G15" t="str">
        <f>paracetamol!$AL$108</f>
        <v>0</v>
      </c>
      <c r="H15" s="17" t="str">
        <f>paracetamol!$AP$108</f>
        <v>0</v>
      </c>
      <c r="I15" s="16" t="str">
        <f>'P + B'!$AH$108</f>
        <v>0</v>
      </c>
      <c r="J15" t="str">
        <f>'P + B'!$AL$108</f>
        <v>0</v>
      </c>
      <c r="K15" s="17">
        <f>'P + B'!$AP$108</f>
        <v>7.0000000000000617E-4</v>
      </c>
      <c r="L15" s="16">
        <f>B!$AH$108</f>
        <v>1.6999999999999904E-2</v>
      </c>
      <c r="M15" t="str">
        <f>B!$AL$108</f>
        <v>0</v>
      </c>
      <c r="N15" s="17">
        <f>B!$AP$108</f>
        <v>9.7000000000000419E-3</v>
      </c>
      <c r="O15" s="16"/>
      <c r="Q15" s="17"/>
      <c r="R15" s="16"/>
      <c r="T15" s="17"/>
      <c r="W15" s="17"/>
      <c r="X15" s="16"/>
      <c r="Z15" s="17"/>
      <c r="AA15" s="16"/>
      <c r="AC15" s="17"/>
      <c r="AD15" s="16"/>
      <c r="AF15" s="17"/>
      <c r="AG15" s="16"/>
      <c r="AI15" s="17"/>
      <c r="AL15" s="17"/>
    </row>
    <row r="16" spans="1:40" x14ac:dyDescent="0.3">
      <c r="A16" s="16" t="s">
        <v>40</v>
      </c>
      <c r="B16" s="17" t="s">
        <v>38</v>
      </c>
      <c r="C16" s="16">
        <f>control!$AH$109</f>
        <v>9.1000000000000025E-2</v>
      </c>
      <c r="D16">
        <f>control!$AL$109</f>
        <v>1.0164999999999997</v>
      </c>
      <c r="E16" s="17">
        <f>control!$AP$109</f>
        <v>0.23889999999999989</v>
      </c>
      <c r="F16" s="16" t="str">
        <f>paracetamol!$AH$109</f>
        <v>0</v>
      </c>
      <c r="G16">
        <f>paracetamol!$AL$109</f>
        <v>4.6099999999999974E-2</v>
      </c>
      <c r="H16" s="17" t="str">
        <f>paracetamol!$AP$109</f>
        <v>0</v>
      </c>
      <c r="I16" s="16">
        <f>'P + B'!$AH$109</f>
        <v>0.27669999999999995</v>
      </c>
      <c r="J16" t="str">
        <f>'P + B'!$AL$109</f>
        <v>0</v>
      </c>
      <c r="K16" s="17">
        <f>'P + B'!$AP$109</f>
        <v>1.4000000000000012E-2</v>
      </c>
      <c r="L16" s="16">
        <f>B!$AH$109</f>
        <v>4.0199999999999902E-2</v>
      </c>
      <c r="M16" t="str">
        <f>B!$AL$109</f>
        <v>0</v>
      </c>
      <c r="N16" s="17">
        <f>B!$AP$109</f>
        <v>1.7400000000000082E-2</v>
      </c>
      <c r="O16" s="16"/>
      <c r="Q16" s="17"/>
      <c r="R16" s="16"/>
      <c r="T16" s="17"/>
      <c r="W16" s="17"/>
      <c r="X16" s="16"/>
      <c r="Z16" s="17"/>
      <c r="AA16" s="16"/>
      <c r="AC16" s="17"/>
      <c r="AD16" s="16"/>
      <c r="AF16" s="17"/>
      <c r="AG16" s="16"/>
      <c r="AI16" s="17"/>
      <c r="AL16" s="17"/>
    </row>
    <row r="17" spans="1:38" s="68" customFormat="1" x14ac:dyDescent="0.3">
      <c r="A17" s="66" t="s">
        <v>40</v>
      </c>
      <c r="B17" s="67" t="s">
        <v>39</v>
      </c>
      <c r="C17" s="66" t="str">
        <f>control!$AH$110</f>
        <v>0</v>
      </c>
      <c r="D17" s="68">
        <f>control!$AL$110</f>
        <v>1.2682</v>
      </c>
      <c r="E17" s="67" t="str">
        <f>control!$AP$110</f>
        <v>0</v>
      </c>
      <c r="F17" s="66" t="str">
        <f>paracetamol!$AH$110</f>
        <v>0</v>
      </c>
      <c r="G17" s="68" t="str">
        <f>paracetamol!$AL$110</f>
        <v>0</v>
      </c>
      <c r="H17" s="67" t="str">
        <f>paracetamol!$AP$110</f>
        <v>0</v>
      </c>
      <c r="I17" s="66" t="str">
        <f>'P + B'!$AH$110</f>
        <v>0</v>
      </c>
      <c r="J17" s="68" t="str">
        <f>'P + B'!$AL$110</f>
        <v>0</v>
      </c>
      <c r="K17" s="67" t="str">
        <f>'P + B'!$AP$110</f>
        <v>0</v>
      </c>
      <c r="L17" s="66">
        <f>B!$AH$110</f>
        <v>0.55469999999999997</v>
      </c>
      <c r="M17" s="68">
        <f>B!$AL$110</f>
        <v>1.1947999999999999</v>
      </c>
      <c r="N17" s="67">
        <f>B!$AP$110</f>
        <v>0.58030000000000004</v>
      </c>
      <c r="O17" s="66"/>
      <c r="Q17" s="67"/>
      <c r="R17" s="66"/>
      <c r="T17" s="67"/>
      <c r="W17" s="67"/>
      <c r="X17" s="66"/>
      <c r="Z17" s="67"/>
      <c r="AA17" s="66"/>
      <c r="AC17" s="67"/>
      <c r="AD17" s="66"/>
      <c r="AF17" s="67"/>
      <c r="AG17" s="66"/>
      <c r="AI17" s="67"/>
      <c r="AL17" s="67"/>
    </row>
    <row r="18" spans="1:38" x14ac:dyDescent="0.3">
      <c r="A18" s="16" t="s">
        <v>34</v>
      </c>
      <c r="B18" s="17" t="s">
        <v>41</v>
      </c>
      <c r="C18" s="16">
        <f>control!$AI$103</f>
        <v>0.45119999999999999</v>
      </c>
      <c r="D18" t="str">
        <f>control!$AM$103</f>
        <v>0</v>
      </c>
      <c r="E18" s="17" t="str">
        <f>control!$AQ$103</f>
        <v>0</v>
      </c>
      <c r="F18" s="16" t="str">
        <f>paracetamol!$AI$103</f>
        <v>0</v>
      </c>
      <c r="G18">
        <f>paracetamol!$AM$103</f>
        <v>1.6500000000000015E-2</v>
      </c>
      <c r="H18" s="17">
        <f>paracetamol!$AQ$103</f>
        <v>1.799999999999996E-2</v>
      </c>
      <c r="I18" s="16" t="str">
        <f>'P + B'!$AI$103</f>
        <v>0</v>
      </c>
      <c r="J18" t="str">
        <f>'P + B'!$AM$103</f>
        <v>0</v>
      </c>
      <c r="K18" s="17" t="str">
        <f>'P + B'!$AQ$103</f>
        <v>0</v>
      </c>
      <c r="L18" s="16">
        <f>B!$AI$103</f>
        <v>3.2399999999999984E-2</v>
      </c>
      <c r="M18" t="str">
        <f>B!$AM$103</f>
        <v>0</v>
      </c>
      <c r="N18" s="17">
        <f>B!$AQ$103</f>
        <v>1.9100000000000061E-2</v>
      </c>
      <c r="O18" s="16"/>
      <c r="Q18" s="17"/>
      <c r="R18" s="16"/>
      <c r="T18" s="17"/>
      <c r="W18" s="17"/>
      <c r="X18" s="16"/>
      <c r="Z18" s="17"/>
      <c r="AA18" s="16"/>
      <c r="AC18" s="17"/>
      <c r="AD18" s="16"/>
      <c r="AF18" s="17"/>
      <c r="AG18" s="16"/>
      <c r="AI18" s="17"/>
      <c r="AL18" s="17"/>
    </row>
    <row r="19" spans="1:38" x14ac:dyDescent="0.3">
      <c r="A19" s="16" t="s">
        <v>34</v>
      </c>
      <c r="B19" s="17" t="s">
        <v>42</v>
      </c>
      <c r="C19" s="16" t="str">
        <f>control!$AI$104</f>
        <v>0</v>
      </c>
      <c r="D19" t="str">
        <f>control!$AM$104</f>
        <v>0</v>
      </c>
      <c r="E19" s="17" t="str">
        <f>control!$AQ$104</f>
        <v>0</v>
      </c>
      <c r="F19" s="16" t="str">
        <f>paracetamol!$AI$104</f>
        <v>0</v>
      </c>
      <c r="G19" t="str">
        <f>paracetamol!$AM$104</f>
        <v>0</v>
      </c>
      <c r="H19" s="17" t="str">
        <f>paracetamol!$AQ$104</f>
        <v>0</v>
      </c>
      <c r="I19" s="16" t="str">
        <f>'P + B'!$AI$104</f>
        <v>0</v>
      </c>
      <c r="J19" t="str">
        <f>'P + B'!$AM$104</f>
        <v>0</v>
      </c>
      <c r="K19" s="17" t="str">
        <f>'P + B'!$AQ$104</f>
        <v>0</v>
      </c>
      <c r="L19" s="16">
        <f>B!$AI$104</f>
        <v>5.2699999999999969E-2</v>
      </c>
      <c r="M19" t="str">
        <f>B!$AM$104</f>
        <v>0</v>
      </c>
      <c r="N19" s="17">
        <f>B!$AQ$104</f>
        <v>2.1000000000000074E-2</v>
      </c>
      <c r="O19" s="16"/>
      <c r="Q19" s="17"/>
      <c r="R19" s="16"/>
      <c r="T19" s="17"/>
      <c r="W19" s="17"/>
      <c r="X19" s="16"/>
      <c r="Z19" s="17"/>
      <c r="AA19" s="16"/>
      <c r="AC19" s="17"/>
      <c r="AD19" s="16"/>
      <c r="AF19" s="17"/>
      <c r="AG19" s="16"/>
      <c r="AI19" s="17"/>
      <c r="AL19" s="17"/>
    </row>
    <row r="20" spans="1:38" x14ac:dyDescent="0.3">
      <c r="A20" s="16" t="s">
        <v>34</v>
      </c>
      <c r="B20" s="17" t="s">
        <v>43</v>
      </c>
      <c r="C20" s="16" t="str">
        <f>control!$AI$105</f>
        <v>0</v>
      </c>
      <c r="D20" t="str">
        <f>control!$AM$105</f>
        <v>0</v>
      </c>
      <c r="E20" s="17" t="str">
        <f>control!$AQ$105</f>
        <v>0</v>
      </c>
      <c r="F20" s="16">
        <f>paracetamol!$AI$105</f>
        <v>0.11149999999999999</v>
      </c>
      <c r="G20" t="str">
        <f>paracetamol!$AM$105</f>
        <v>0</v>
      </c>
      <c r="H20" s="17" t="str">
        <f>paracetamol!$AQ$105</f>
        <v>0</v>
      </c>
      <c r="I20" s="16" t="str">
        <f>'P + B'!$AI$105</f>
        <v>0</v>
      </c>
      <c r="J20" t="str">
        <f>'P + B'!$AM$105</f>
        <v>0</v>
      </c>
      <c r="K20" s="17" t="str">
        <f>'P + B'!$AQ$105</f>
        <v>0</v>
      </c>
      <c r="L20" s="16">
        <f>B!$AI$105</f>
        <v>5.04E-2</v>
      </c>
      <c r="M20" t="str">
        <f>B!$AM$105</f>
        <v>0</v>
      </c>
      <c r="N20" s="17" t="str">
        <f>B!$AQ$105</f>
        <v>0</v>
      </c>
      <c r="O20" s="16"/>
      <c r="Q20" s="17"/>
      <c r="R20" s="16"/>
      <c r="T20" s="17"/>
      <c r="W20" s="17"/>
      <c r="X20" s="16"/>
      <c r="Z20" s="17"/>
      <c r="AA20" s="16"/>
      <c r="AC20" s="17"/>
      <c r="AD20" s="16"/>
      <c r="AF20" s="17"/>
      <c r="AG20" s="16"/>
      <c r="AI20" s="17"/>
      <c r="AL20" s="17"/>
    </row>
    <row r="21" spans="1:38" x14ac:dyDescent="0.3">
      <c r="A21" s="16" t="s">
        <v>34</v>
      </c>
      <c r="B21" s="17" t="s">
        <v>44</v>
      </c>
      <c r="C21" s="16">
        <f>control!$AI$106</f>
        <v>0.55820000000000003</v>
      </c>
      <c r="D21">
        <f>control!$AM$106</f>
        <v>0.60420000000000007</v>
      </c>
      <c r="E21" s="17" t="str">
        <f>control!$AQ$106</f>
        <v>0</v>
      </c>
      <c r="F21" s="16">
        <f>paracetamol!$AI$106</f>
        <v>0.13129999999999997</v>
      </c>
      <c r="G21" t="str">
        <f>paracetamol!$AM$106</f>
        <v>0</v>
      </c>
      <c r="H21" s="17">
        <f>paracetamol!$AQ$106</f>
        <v>1.529999999999998E-2</v>
      </c>
      <c r="I21" s="16" t="str">
        <f>'P + B'!$AI$106</f>
        <v>0</v>
      </c>
      <c r="J21" t="str">
        <f>'P + B'!$AM$106</f>
        <v>0</v>
      </c>
      <c r="K21" s="17" t="str">
        <f>'P + B'!$AQ$106</f>
        <v>0</v>
      </c>
      <c r="L21" s="16">
        <f>B!$AI$106</f>
        <v>4.4699999999999962E-2</v>
      </c>
      <c r="M21">
        <f>B!$AM$106</f>
        <v>0.92659999999999998</v>
      </c>
      <c r="N21" s="17" t="str">
        <f>B!$AQ$106</f>
        <v>0</v>
      </c>
      <c r="O21" s="16"/>
      <c r="Q21" s="17"/>
      <c r="R21" s="16"/>
      <c r="T21" s="17"/>
      <c r="W21" s="17"/>
      <c r="X21" s="16"/>
      <c r="Z21" s="17"/>
      <c r="AA21" s="16"/>
      <c r="AC21" s="17"/>
      <c r="AD21" s="16"/>
      <c r="AF21" s="17"/>
      <c r="AG21" s="16"/>
      <c r="AI21" s="17"/>
      <c r="AL21" s="17"/>
    </row>
    <row r="22" spans="1:38" x14ac:dyDescent="0.3">
      <c r="A22" s="16" t="s">
        <v>34</v>
      </c>
      <c r="B22" s="17" t="s">
        <v>45</v>
      </c>
      <c r="C22" s="16">
        <f>control!$AI$107</f>
        <v>2.3220000000000001</v>
      </c>
      <c r="D22" t="str">
        <f>control!$AM$107</f>
        <v>0</v>
      </c>
      <c r="E22" s="17" t="str">
        <f>control!$AQ$107</f>
        <v>0</v>
      </c>
      <c r="F22" s="16" t="str">
        <f>paracetamol!$AI$107</f>
        <v>0</v>
      </c>
      <c r="G22" t="str">
        <f>paracetamol!$AM$107</f>
        <v>0</v>
      </c>
      <c r="H22" s="17" t="str">
        <f>paracetamol!$AQ$107</f>
        <v>0</v>
      </c>
      <c r="I22" s="16" t="str">
        <f>'P + B'!$AI$107</f>
        <v>0</v>
      </c>
      <c r="J22" t="str">
        <f>'P + B'!$AM$107</f>
        <v>0</v>
      </c>
      <c r="K22" s="17">
        <f>'P + B'!$AQ$107</f>
        <v>4.550000000000004E-2</v>
      </c>
      <c r="L22" s="16">
        <f>B!$AI$107</f>
        <v>4.99E-2</v>
      </c>
      <c r="M22">
        <f>B!$AM$107</f>
        <v>0.47870000000000013</v>
      </c>
      <c r="N22" s="17">
        <f>B!$AQ$107</f>
        <v>3.2600000000000018E-2</v>
      </c>
      <c r="O22" s="16"/>
      <c r="Q22" s="17"/>
      <c r="R22" s="16"/>
      <c r="T22" s="17"/>
      <c r="W22" s="17"/>
      <c r="X22" s="16"/>
      <c r="Z22" s="17"/>
      <c r="AA22" s="16"/>
      <c r="AC22" s="17"/>
      <c r="AD22" s="16"/>
      <c r="AF22" s="17"/>
      <c r="AG22" s="16"/>
      <c r="AI22" s="17"/>
      <c r="AL22" s="17"/>
    </row>
    <row r="23" spans="1:38" x14ac:dyDescent="0.3">
      <c r="A23" s="16" t="s">
        <v>34</v>
      </c>
      <c r="B23" s="17" t="s">
        <v>46</v>
      </c>
      <c r="C23" s="16">
        <f>control!$AI$108</f>
        <v>5.5899999999999894E-2</v>
      </c>
      <c r="D23" t="str">
        <f>control!$AM$108</f>
        <v>0</v>
      </c>
      <c r="E23" s="17" t="str">
        <f>control!$AQ$108</f>
        <v>0</v>
      </c>
      <c r="F23" s="16" t="str">
        <f>paracetamol!$AI$108</f>
        <v>0</v>
      </c>
      <c r="G23" t="str">
        <f>paracetamol!$AM$108</f>
        <v>0</v>
      </c>
      <c r="H23" s="17" t="str">
        <f>paracetamol!$AQ$108</f>
        <v>0</v>
      </c>
      <c r="I23" s="16" t="str">
        <f>'P + B'!$AI$108</f>
        <v>0</v>
      </c>
      <c r="J23" t="str">
        <f>'P + B'!$AM$108</f>
        <v>0</v>
      </c>
      <c r="K23" s="17" t="str">
        <f>'P + B'!$AQ$108</f>
        <v>0</v>
      </c>
      <c r="L23" s="16">
        <f>B!$AI$108</f>
        <v>2.9799999999999993E-2</v>
      </c>
      <c r="M23" t="str">
        <f>B!$AM$108</f>
        <v>0</v>
      </c>
      <c r="N23" s="17">
        <f>B!$AQ$108</f>
        <v>0.67290000000000005</v>
      </c>
      <c r="O23" s="16"/>
      <c r="Q23" s="17"/>
      <c r="R23" s="16"/>
      <c r="T23" s="17"/>
      <c r="W23" s="17"/>
      <c r="X23" s="16"/>
      <c r="Z23" s="17"/>
      <c r="AA23" s="16"/>
      <c r="AC23" s="17"/>
      <c r="AD23" s="16"/>
      <c r="AF23" s="17"/>
      <c r="AG23" s="16"/>
      <c r="AI23" s="17"/>
      <c r="AL23" s="17"/>
    </row>
    <row r="24" spans="1:38" x14ac:dyDescent="0.3">
      <c r="A24" s="16" t="s">
        <v>34</v>
      </c>
      <c r="B24" s="17" t="s">
        <v>47</v>
      </c>
      <c r="C24" s="16" t="str">
        <f>control!$AI$109</f>
        <v>0</v>
      </c>
      <c r="D24" t="str">
        <f>control!$AM$109</f>
        <v>0</v>
      </c>
      <c r="E24" s="17" t="str">
        <f>control!$AQ$109</f>
        <v>0</v>
      </c>
      <c r="F24" s="16" t="str">
        <f>paracetamol!$AI$109</f>
        <v>0</v>
      </c>
      <c r="G24" t="str">
        <f>paracetamol!$AM$109</f>
        <v>0</v>
      </c>
      <c r="H24" s="17" t="str">
        <f>paracetamol!$AQ$109</f>
        <v>0</v>
      </c>
      <c r="I24" s="16" t="str">
        <f>'P + B'!$AI$109</f>
        <v>0</v>
      </c>
      <c r="J24" t="str">
        <f>'P + B'!$AM$109</f>
        <v>0</v>
      </c>
      <c r="K24" s="17" t="str">
        <f>'P + B'!$AQ$109</f>
        <v>0</v>
      </c>
      <c r="L24" s="16" t="str">
        <f>B!$AI$109</f>
        <v>0</v>
      </c>
      <c r="M24" t="str">
        <f>B!$AM$109</f>
        <v>0</v>
      </c>
      <c r="N24" s="17" t="str">
        <f>B!$AQ$109</f>
        <v>0</v>
      </c>
      <c r="O24" s="16"/>
      <c r="Q24" s="17"/>
      <c r="R24" s="16"/>
      <c r="T24" s="17"/>
      <c r="W24" s="17"/>
      <c r="X24" s="16"/>
      <c r="Z24" s="17"/>
      <c r="AA24" s="16"/>
      <c r="AC24" s="17"/>
      <c r="AD24" s="16"/>
      <c r="AF24" s="17"/>
      <c r="AG24" s="16"/>
      <c r="AI24" s="17"/>
      <c r="AL24" s="17"/>
    </row>
    <row r="25" spans="1:38" s="68" customFormat="1" x14ac:dyDescent="0.3">
      <c r="A25" s="66" t="s">
        <v>34</v>
      </c>
      <c r="B25" s="67" t="s">
        <v>48</v>
      </c>
      <c r="C25" s="66" t="str">
        <f>control!$AI$110</f>
        <v>0</v>
      </c>
      <c r="D25" s="68" t="str">
        <f>control!$AM$110</f>
        <v>0</v>
      </c>
      <c r="E25" s="67" t="str">
        <f>control!$AQ$110</f>
        <v>0</v>
      </c>
      <c r="F25" s="66" t="str">
        <f>paracetamol!$AI$110</f>
        <v>0</v>
      </c>
      <c r="G25" s="68">
        <f>paracetamol!$AM$110</f>
        <v>1.0000000000000009E-2</v>
      </c>
      <c r="H25" s="67" t="str">
        <f>paracetamol!$AQ$110</f>
        <v>0</v>
      </c>
      <c r="I25" s="66" t="str">
        <f>'P + B'!$AI$110</f>
        <v>0</v>
      </c>
      <c r="J25" s="68" t="str">
        <f>'P + B'!$AM$110</f>
        <v>0</v>
      </c>
      <c r="K25" s="67">
        <f>'P + B'!$AQ$110</f>
        <v>1.6316999999999999</v>
      </c>
      <c r="L25" s="66">
        <f>B!$AI$110</f>
        <v>2.300000000000002E-2</v>
      </c>
      <c r="M25" s="68" t="str">
        <f>B!$AM$110</f>
        <v>0</v>
      </c>
      <c r="N25" s="67" t="str">
        <f>B!$AQ$110</f>
        <v>0</v>
      </c>
      <c r="O25" s="66"/>
      <c r="Q25" s="67"/>
      <c r="R25" s="66"/>
      <c r="T25" s="67"/>
      <c r="W25" s="67"/>
      <c r="X25" s="66"/>
      <c r="Z25" s="67"/>
      <c r="AA25" s="66"/>
      <c r="AC25" s="67"/>
      <c r="AD25" s="66"/>
      <c r="AF25" s="67"/>
      <c r="AG25" s="66"/>
      <c r="AI25" s="67"/>
      <c r="AL25" s="67"/>
    </row>
    <row r="26" spans="1:38" x14ac:dyDescent="0.3">
      <c r="A26" s="16" t="s">
        <v>55</v>
      </c>
      <c r="B26" s="17" t="s">
        <v>49</v>
      </c>
      <c r="C26" s="16">
        <f>control!$AJ$103</f>
        <v>2.2492999999999999</v>
      </c>
      <c r="D26" t="str">
        <f>control!$AN$103</f>
        <v>0</v>
      </c>
      <c r="E26" s="17" t="str">
        <f>control!$AR$103</f>
        <v>0</v>
      </c>
      <c r="F26" s="16" t="str">
        <f>paracetamol!$AJ$103</f>
        <v>0</v>
      </c>
      <c r="G26">
        <f>paracetamol!$AN$103</f>
        <v>6.579999999999997E-2</v>
      </c>
      <c r="H26" s="17">
        <f>paracetamol!$AR$103</f>
        <v>1.8199999999999994E-2</v>
      </c>
      <c r="I26" s="16" t="str">
        <f>'P + B'!$AJ$103</f>
        <v>0</v>
      </c>
      <c r="J26" t="str">
        <f>'P + B'!$AN$103</f>
        <v>0</v>
      </c>
      <c r="K26" s="17">
        <f>'P + B'!$AR$103</f>
        <v>2.4493</v>
      </c>
      <c r="L26" s="16">
        <f>B!$AJ$103</f>
        <v>4.5499999999999929E-2</v>
      </c>
      <c r="M26" t="str">
        <f>B!$AN$103</f>
        <v>0</v>
      </c>
      <c r="N26" s="17" t="str">
        <f>B!$AR$103</f>
        <v>0</v>
      </c>
      <c r="O26" s="16"/>
      <c r="Q26" s="17"/>
      <c r="R26" s="16"/>
      <c r="T26" s="17"/>
      <c r="W26" s="17"/>
      <c r="X26" s="16"/>
      <c r="Z26" s="17"/>
      <c r="AA26" s="16"/>
      <c r="AC26" s="17"/>
      <c r="AD26" s="16"/>
      <c r="AF26" s="17"/>
      <c r="AG26" s="16"/>
      <c r="AI26" s="17"/>
      <c r="AL26" s="17"/>
    </row>
    <row r="27" spans="1:38" x14ac:dyDescent="0.3">
      <c r="A27" s="16" t="s">
        <v>55</v>
      </c>
      <c r="B27" s="17" t="s">
        <v>50</v>
      </c>
      <c r="C27" s="16" t="str">
        <f>control!$AJ$104</f>
        <v>0</v>
      </c>
      <c r="D27">
        <f>control!$AN$104</f>
        <v>2.3727000000000005</v>
      </c>
      <c r="E27" s="17">
        <f>control!$AR$104</f>
        <v>1.3883999999999999</v>
      </c>
      <c r="F27" s="16">
        <f>paracetamol!$AJ$104</f>
        <v>7.0000000000000062E-3</v>
      </c>
      <c r="G27" t="str">
        <f>paracetamol!$AN$104</f>
        <v>0</v>
      </c>
      <c r="H27" s="17" t="str">
        <f>paracetamol!$AR$104</f>
        <v>0</v>
      </c>
      <c r="I27" s="16">
        <f>'P + B'!$AJ$104</f>
        <v>0.74900000000000011</v>
      </c>
      <c r="J27" t="str">
        <f>'P + B'!$AN$104</f>
        <v>0</v>
      </c>
      <c r="K27" s="17" t="str">
        <f>'P + B'!$AR$104</f>
        <v>0</v>
      </c>
      <c r="L27" s="16">
        <f>B!$AJ$104</f>
        <v>5.9599999999999986E-2</v>
      </c>
      <c r="M27" t="str">
        <f>B!$AN$104</f>
        <v>0</v>
      </c>
      <c r="N27" s="17" t="str">
        <f>B!$AR$104</f>
        <v>0</v>
      </c>
      <c r="O27" s="16"/>
      <c r="Q27" s="17"/>
      <c r="R27" s="16"/>
      <c r="T27" s="17"/>
      <c r="W27" s="17"/>
      <c r="X27" s="16"/>
      <c r="Z27" s="17"/>
      <c r="AA27" s="16"/>
      <c r="AC27" s="17"/>
      <c r="AD27" s="16"/>
      <c r="AF27" s="17"/>
      <c r="AG27" s="16"/>
      <c r="AI27" s="17"/>
      <c r="AL27" s="17"/>
    </row>
    <row r="28" spans="1:38" x14ac:dyDescent="0.3">
      <c r="A28" s="16" t="s">
        <v>55</v>
      </c>
      <c r="B28" s="17" t="s">
        <v>51</v>
      </c>
      <c r="C28" s="16">
        <f>control!$AJ$105</f>
        <v>0.67589999999999995</v>
      </c>
      <c r="D28">
        <f>control!$AN$105</f>
        <v>1.1841999999999999</v>
      </c>
      <c r="E28" s="17" t="str">
        <f>control!$AR$105</f>
        <v>0</v>
      </c>
      <c r="F28" s="16" t="str">
        <f>paracetamol!$AJ$105</f>
        <v>0</v>
      </c>
      <c r="G28" t="str">
        <f>paracetamol!$AN$105</f>
        <v>0</v>
      </c>
      <c r="H28" s="17" t="str">
        <f>paracetamol!$AR$105</f>
        <v>0</v>
      </c>
      <c r="I28" s="16" t="str">
        <f>'P + B'!$AJ$105</f>
        <v>0</v>
      </c>
      <c r="J28" t="str">
        <f>'P + B'!$AN$105</f>
        <v>0</v>
      </c>
      <c r="K28" s="17" t="str">
        <f>'P + B'!$AR$105</f>
        <v>0</v>
      </c>
      <c r="L28" s="16">
        <f>B!$AJ$105</f>
        <v>3.3999999999999586E-3</v>
      </c>
      <c r="M28" t="str">
        <f>B!$AN$105</f>
        <v>0</v>
      </c>
      <c r="N28" s="17" t="str">
        <f>B!$AR$105</f>
        <v>0</v>
      </c>
      <c r="O28" s="16"/>
      <c r="Q28" s="17"/>
      <c r="R28" s="16"/>
      <c r="T28" s="17"/>
      <c r="W28" s="17"/>
      <c r="X28" s="16"/>
      <c r="Z28" s="17"/>
      <c r="AA28" s="16"/>
      <c r="AC28" s="17"/>
      <c r="AD28" s="16"/>
      <c r="AF28" s="17"/>
      <c r="AG28" s="16"/>
      <c r="AI28" s="17"/>
      <c r="AL28" s="17"/>
    </row>
    <row r="29" spans="1:38" x14ac:dyDescent="0.3">
      <c r="A29" s="16" t="s">
        <v>55</v>
      </c>
      <c r="B29" s="17" t="s">
        <v>52</v>
      </c>
      <c r="C29" s="16" t="str">
        <f>control!$AJ$106</f>
        <v>0</v>
      </c>
      <c r="D29" t="str">
        <f>control!$AN$106</f>
        <v>0</v>
      </c>
      <c r="E29" s="17">
        <f>control!$AR$106</f>
        <v>1.1814</v>
      </c>
      <c r="F29" s="16" t="str">
        <f>paracetamol!$AJ$106</f>
        <v>0</v>
      </c>
      <c r="G29" t="str">
        <f>paracetamol!$AN$106</f>
        <v>0</v>
      </c>
      <c r="H29" s="17">
        <f>paracetamol!$AR$106</f>
        <v>4.799999999999971E-3</v>
      </c>
      <c r="I29" s="16" t="str">
        <f>'P + B'!$AJ$106</f>
        <v>0</v>
      </c>
      <c r="J29" t="str">
        <f>'P + B'!$AN$106</f>
        <v>0</v>
      </c>
      <c r="K29" s="17" t="str">
        <f>'P + B'!$AR$106</f>
        <v>0</v>
      </c>
      <c r="L29" s="16">
        <f>B!$AJ$106</f>
        <v>3.2999999999999696E-3</v>
      </c>
      <c r="M29" t="str">
        <f>B!$AN$106</f>
        <v>0</v>
      </c>
      <c r="N29" s="17">
        <f>B!$AR$106</f>
        <v>1.8000000000000238E-3</v>
      </c>
      <c r="O29" s="16"/>
      <c r="Q29" s="17"/>
      <c r="R29" s="16"/>
      <c r="T29" s="17"/>
      <c r="W29" s="17"/>
      <c r="X29" s="16"/>
      <c r="Z29" s="17"/>
      <c r="AA29" s="16"/>
      <c r="AC29" s="17"/>
      <c r="AD29" s="16"/>
      <c r="AF29" s="17"/>
      <c r="AG29" s="16"/>
      <c r="AI29" s="17"/>
      <c r="AL29" s="17"/>
    </row>
    <row r="30" spans="1:38" x14ac:dyDescent="0.3">
      <c r="A30" s="16" t="s">
        <v>55</v>
      </c>
      <c r="B30" s="17" t="s">
        <v>53</v>
      </c>
      <c r="C30" s="16">
        <f>control!$AJ$107</f>
        <v>0.28399999999999997</v>
      </c>
      <c r="D30" t="str">
        <f>control!$AN$107</f>
        <v>0</v>
      </c>
      <c r="E30" s="17" t="str">
        <f>control!$AR$107</f>
        <v>0</v>
      </c>
      <c r="F30" s="16" t="str">
        <f>paracetamol!$AJ$107</f>
        <v>0</v>
      </c>
      <c r="G30" t="str">
        <f>paracetamol!$AN$107</f>
        <v>0</v>
      </c>
      <c r="H30" s="17" t="str">
        <f>paracetamol!$AR$107</f>
        <v>0</v>
      </c>
      <c r="I30" s="16" t="str">
        <f>'P + B'!$AJ$107</f>
        <v>0</v>
      </c>
      <c r="J30" t="str">
        <f>'P + B'!$AN$107</f>
        <v>0</v>
      </c>
      <c r="K30" s="17" t="str">
        <f>'P + B'!$AR$107</f>
        <v>0</v>
      </c>
      <c r="L30" s="16">
        <f>B!$AJ$107</f>
        <v>2.2499999999999909E-2</v>
      </c>
      <c r="M30" t="str">
        <f>B!$AN$107</f>
        <v>0</v>
      </c>
      <c r="N30" s="17">
        <f>B!$AR$107</f>
        <v>1.1700000000000044E-2</v>
      </c>
      <c r="O30" s="16"/>
      <c r="Q30" s="17"/>
      <c r="R30" s="16"/>
      <c r="T30" s="17"/>
      <c r="W30" s="17"/>
      <c r="X30" s="16"/>
      <c r="Z30" s="17"/>
      <c r="AA30" s="16"/>
      <c r="AC30" s="17"/>
      <c r="AD30" s="16"/>
      <c r="AF30" s="17"/>
      <c r="AG30" s="16"/>
      <c r="AI30" s="17"/>
      <c r="AL30" s="17"/>
    </row>
    <row r="31" spans="1:38" x14ac:dyDescent="0.3">
      <c r="A31" s="16" t="s">
        <v>55</v>
      </c>
      <c r="B31" s="17" t="s">
        <v>54</v>
      </c>
      <c r="C31" s="16" t="str">
        <f>control!$AJ$108</f>
        <v>0</v>
      </c>
      <c r="D31" t="str">
        <f>control!$AN$108</f>
        <v>0</v>
      </c>
      <c r="E31" s="17">
        <f>control!$AR$108</f>
        <v>1.2151999999999998</v>
      </c>
      <c r="F31" s="16">
        <f>paracetamol!$AJ$108</f>
        <v>0.14019999999999999</v>
      </c>
      <c r="G31">
        <f>paracetamol!$AN$108</f>
        <v>2.899999999999997E-2</v>
      </c>
      <c r="H31" s="17" t="str">
        <f>paracetamol!$AR$108</f>
        <v>0</v>
      </c>
      <c r="I31" s="16" t="str">
        <f>'P + B'!$AJ$108</f>
        <v>0</v>
      </c>
      <c r="J31" t="str">
        <f>'P + B'!$AN$108</f>
        <v>0</v>
      </c>
      <c r="K31" s="17">
        <f>'P + B'!$AR$108</f>
        <v>0.33299999999999996</v>
      </c>
      <c r="L31" s="16">
        <f>B!$AJ$108</f>
        <v>3.1500000000000028E-2</v>
      </c>
      <c r="M31" t="str">
        <f>B!$AN$108</f>
        <v>0</v>
      </c>
      <c r="N31" s="17" t="str">
        <f>B!$AR$108</f>
        <v>0</v>
      </c>
      <c r="O31" s="16"/>
      <c r="Q31" s="17"/>
      <c r="R31" s="16"/>
      <c r="T31" s="17"/>
      <c r="W31" s="17"/>
      <c r="X31" s="16"/>
      <c r="Z31" s="17"/>
      <c r="AA31" s="16"/>
      <c r="AC31" s="17"/>
      <c r="AD31" s="16"/>
      <c r="AF31" s="17"/>
      <c r="AG31" s="16"/>
      <c r="AI31" s="17"/>
      <c r="AL31" s="17"/>
    </row>
    <row r="32" spans="1:38" x14ac:dyDescent="0.3">
      <c r="A32" s="16" t="s">
        <v>56</v>
      </c>
      <c r="B32" s="17" t="s">
        <v>57</v>
      </c>
      <c r="C32" s="16" t="str">
        <f>control!$AJ$109</f>
        <v>0</v>
      </c>
      <c r="D32" t="str">
        <f>control!$AN$109</f>
        <v>0</v>
      </c>
      <c r="E32" s="17" t="str">
        <f>control!$AR$109</f>
        <v>0</v>
      </c>
      <c r="F32" s="16" t="str">
        <f>paracetamol!$AJ$109</f>
        <v>0</v>
      </c>
      <c r="G32" t="str">
        <f>paracetamol!$AN$109</f>
        <v>0</v>
      </c>
      <c r="H32" s="17">
        <f>paracetamol!$AR$109</f>
        <v>1.6199999999999992E-2</v>
      </c>
      <c r="I32" s="16" t="str">
        <f>'P + B'!$AJ$109</f>
        <v>0</v>
      </c>
      <c r="J32" t="str">
        <f>'P + B'!$AN$109</f>
        <v>0</v>
      </c>
      <c r="K32" s="17">
        <f>'P + B'!$AR$109</f>
        <v>6.4799999999999996E-2</v>
      </c>
      <c r="L32" s="16" t="str">
        <f>B!$AJ$109</f>
        <v>0</v>
      </c>
      <c r="M32" t="str">
        <f>B!$AN$109</f>
        <v>0</v>
      </c>
      <c r="N32" s="17">
        <f>B!$AR$109</f>
        <v>0.20070000000000005</v>
      </c>
      <c r="O32" s="16"/>
      <c r="Q32" s="17"/>
      <c r="R32" s="16"/>
      <c r="T32" s="17"/>
      <c r="W32" s="17"/>
      <c r="X32" s="16"/>
      <c r="Z32" s="17"/>
      <c r="AA32" s="16"/>
      <c r="AC32" s="17"/>
      <c r="AD32" s="16"/>
      <c r="AF32" s="17"/>
      <c r="AG32" s="16"/>
      <c r="AI32" s="17"/>
      <c r="AL32" s="17"/>
    </row>
    <row r="33" spans="1:38" x14ac:dyDescent="0.3">
      <c r="A33" s="18" t="s">
        <v>1</v>
      </c>
      <c r="B33" s="20" t="s">
        <v>58</v>
      </c>
      <c r="C33" s="16">
        <f>control!$AJ$110</f>
        <v>0.48179999999999995</v>
      </c>
      <c r="D33" t="str">
        <f>control!$AN$110</f>
        <v>0</v>
      </c>
      <c r="E33" s="17" t="str">
        <f>control!$AR$110</f>
        <v>0</v>
      </c>
      <c r="F33" s="18" t="str">
        <f>paracetamol!$AJ$110</f>
        <v>0</v>
      </c>
      <c r="G33" s="19">
        <f>paracetamol!$AN$110</f>
        <v>5.4800000000000015E-2</v>
      </c>
      <c r="H33" s="20">
        <f>paracetamol!$AR$110</f>
        <v>4.799999999999971E-3</v>
      </c>
      <c r="I33" s="18" t="str">
        <f>'P + B'!$AJ$110</f>
        <v>0</v>
      </c>
      <c r="J33" s="19" t="str">
        <f>'P + B'!$AN$110</f>
        <v>0</v>
      </c>
      <c r="K33" s="20">
        <f>'P + B'!$AR$110</f>
        <v>3.7999999999999978E-3</v>
      </c>
      <c r="L33" s="18">
        <f>B!$AJ$110</f>
        <v>9.9999999999999922E-2</v>
      </c>
      <c r="M33" s="19" t="str">
        <f>B!$AN$110</f>
        <v>0</v>
      </c>
      <c r="N33" s="20">
        <f>B!$AR$110</f>
        <v>6.6000000000000503E-3</v>
      </c>
      <c r="O33" s="18"/>
      <c r="P33" s="19"/>
      <c r="Q33" s="20"/>
      <c r="R33" s="18"/>
      <c r="S33" s="19"/>
      <c r="T33" s="20"/>
      <c r="U33" s="19"/>
      <c r="V33" s="19"/>
      <c r="W33" s="20"/>
      <c r="X33" s="18"/>
      <c r="Y33" s="19"/>
      <c r="Z33" s="20"/>
      <c r="AA33" s="18"/>
      <c r="AB33" s="19"/>
      <c r="AC33" s="20"/>
      <c r="AD33" s="18"/>
      <c r="AE33" s="19"/>
      <c r="AF33" s="20"/>
      <c r="AG33" s="18"/>
      <c r="AH33" s="19"/>
      <c r="AI33" s="20"/>
      <c r="AJ33" s="19"/>
      <c r="AK33" s="19"/>
      <c r="AL33" s="20"/>
    </row>
    <row r="35" spans="1:38" x14ac:dyDescent="0.3">
      <c r="A35" s="32" t="s">
        <v>60</v>
      </c>
      <c r="Q35" s="32" t="s">
        <v>60</v>
      </c>
    </row>
    <row r="37" spans="1:38" x14ac:dyDescent="0.3">
      <c r="A37" s="90" t="s">
        <v>33</v>
      </c>
      <c r="B37" s="91" t="s">
        <v>21</v>
      </c>
      <c r="C37" s="64" t="s">
        <v>3</v>
      </c>
      <c r="D37" s="64" t="s">
        <v>87</v>
      </c>
      <c r="E37" s="64" t="s">
        <v>88</v>
      </c>
      <c r="F37" s="64" t="s">
        <v>2</v>
      </c>
      <c r="G37" s="89"/>
      <c r="H37" s="57"/>
      <c r="I37" s="58"/>
      <c r="J37" s="12"/>
      <c r="K37" s="12"/>
      <c r="L37" s="12"/>
      <c r="M37" s="12"/>
      <c r="N37" s="12"/>
      <c r="Q37" s="28" t="s">
        <v>61</v>
      </c>
      <c r="R37" s="33" t="str">
        <f>Summary!B5</f>
        <v>C</v>
      </c>
      <c r="S37" s="33" t="str">
        <f>Summary!C5</f>
        <v>P</v>
      </c>
      <c r="T37" s="33" t="str">
        <f>Summary!D5</f>
        <v>P + B</v>
      </c>
      <c r="U37" s="33" t="str">
        <f>Summary!E5</f>
        <v>B</v>
      </c>
      <c r="V37" s="12"/>
      <c r="W37" s="12"/>
      <c r="X37" s="12"/>
      <c r="Y37" s="12"/>
      <c r="Z37" s="12"/>
      <c r="AA37" s="12"/>
      <c r="AB37" s="12"/>
      <c r="AC37" s="12"/>
    </row>
    <row r="38" spans="1:38" x14ac:dyDescent="0.3">
      <c r="A38" t="s">
        <v>1</v>
      </c>
      <c r="B38" s="17" t="s">
        <v>58</v>
      </c>
      <c r="C38" s="25">
        <f>IFERROR(AVERAGE(C33:E33),0)</f>
        <v>0.48179999999999995</v>
      </c>
      <c r="D38" s="25">
        <f>IFERROR(AVERAGE(F33:H33),0)</f>
        <v>2.9799999999999993E-2</v>
      </c>
      <c r="E38" s="25">
        <f>IFERROR(AVERAGE(I33:K33),0)</f>
        <v>3.7999999999999978E-3</v>
      </c>
      <c r="F38" s="25">
        <f>IFERROR(AVERAGE(L33:N33),0)</f>
        <v>5.3299999999999986E-2</v>
      </c>
      <c r="G38" s="26"/>
      <c r="H38" s="25"/>
      <c r="I38" s="25"/>
      <c r="J38" s="25"/>
      <c r="K38" s="25"/>
      <c r="L38" s="25"/>
      <c r="N38" s="25"/>
      <c r="Q38" s="29" t="s">
        <v>1</v>
      </c>
      <c r="R38" s="26">
        <f>AVERAGE(C38:C39)</f>
        <v>0.24089999999999998</v>
      </c>
      <c r="S38" s="26">
        <f t="shared" ref="S38:U38" ca="1" si="0">AVERAGE(D38:D39)</f>
        <v>1.4899999999999997E-2</v>
      </c>
      <c r="T38" s="26">
        <f t="shared" si="0"/>
        <v>3.4299999999999997E-2</v>
      </c>
      <c r="U38" s="26">
        <f t="shared" si="0"/>
        <v>0.127</v>
      </c>
      <c r="V38" s="26"/>
      <c r="W38" s="26"/>
      <c r="X38" s="59"/>
      <c r="Y38" s="59"/>
      <c r="Z38" s="59"/>
      <c r="AA38" s="59"/>
      <c r="AB38" s="59"/>
      <c r="AC38" s="59"/>
    </row>
    <row r="39" spans="1:38" x14ac:dyDescent="0.3">
      <c r="A39" t="s">
        <v>56</v>
      </c>
      <c r="B39" s="17" t="s">
        <v>57</v>
      </c>
      <c r="C39" s="25">
        <f>IFERROR(AVERAGE(C32:E32),0)</f>
        <v>0</v>
      </c>
      <c r="D39" s="25" cm="1">
        <f t="array" aca="1" ref="D39" ca="1">IFERROR('AWDC 216'!O35AVERAGE(F32:H32),0)</f>
        <v>0</v>
      </c>
      <c r="E39" s="25">
        <f>IFERROR(AVERAGE(I32:K32),0)</f>
        <v>6.4799999999999996E-2</v>
      </c>
      <c r="F39" s="25">
        <f>IFERROR(AVERAGE(L32:N32),0)</f>
        <v>0.20070000000000005</v>
      </c>
      <c r="G39" s="26"/>
      <c r="H39" s="25"/>
      <c r="I39" s="25"/>
      <c r="J39" s="25"/>
      <c r="K39" s="25"/>
      <c r="L39" s="25"/>
      <c r="N39" s="25"/>
      <c r="Q39" s="29" t="s">
        <v>55</v>
      </c>
      <c r="R39" s="26">
        <f>AVERAGE(C40:C45)</f>
        <v>1.2900833333333332</v>
      </c>
      <c r="S39" s="26">
        <f t="shared" ref="S39:U39" si="1">AVERAGE(D40:D45)</f>
        <v>2.3066666666666655E-2</v>
      </c>
      <c r="T39" s="26">
        <f t="shared" si="1"/>
        <v>0.58855000000000002</v>
      </c>
      <c r="U39" s="26">
        <f t="shared" si="1"/>
        <v>2.6608333333333314E-2</v>
      </c>
      <c r="V39" s="26"/>
      <c r="W39" s="26"/>
      <c r="X39" s="59"/>
      <c r="Y39" s="59"/>
      <c r="Z39" s="59"/>
      <c r="AA39" s="59"/>
      <c r="AB39" s="59"/>
      <c r="AC39" s="59"/>
    </row>
    <row r="40" spans="1:38" x14ac:dyDescent="0.3">
      <c r="A40" t="s">
        <v>55</v>
      </c>
      <c r="B40" s="17" t="s">
        <v>49</v>
      </c>
      <c r="C40" s="25">
        <f t="shared" ref="C40:C45" si="2">IFERROR(AVERAGE(C26:E26),0)</f>
        <v>2.2492999999999999</v>
      </c>
      <c r="D40" s="25">
        <f t="shared" ref="D40:D45" si="3">IFERROR(AVERAGE(F26:H26),0)</f>
        <v>4.1999999999999982E-2</v>
      </c>
      <c r="E40" s="25">
        <f t="shared" ref="E40:E45" si="4">IFERROR(AVERAGE(I26:K26),0)</f>
        <v>2.4493</v>
      </c>
      <c r="F40" s="25">
        <f t="shared" ref="F40:F45" si="5">IFERROR(AVERAGE(L26:N26),0)</f>
        <v>4.5499999999999929E-2</v>
      </c>
      <c r="G40" s="26"/>
      <c r="H40" s="25"/>
      <c r="I40" s="25"/>
      <c r="J40" s="25"/>
      <c r="K40" s="25"/>
      <c r="L40" s="25"/>
      <c r="N40" s="25"/>
      <c r="Q40" s="29" t="s">
        <v>34</v>
      </c>
      <c r="R40" s="26">
        <f t="shared" ref="R40:U40" si="6">AVERAGE(C46:C55)</f>
        <v>0.43406500000000003</v>
      </c>
      <c r="S40" s="26">
        <f t="shared" si="6"/>
        <v>3.2414999999999992E-2</v>
      </c>
      <c r="T40" s="34">
        <f>AVERAGE(E46:E55)</f>
        <v>0.26173000000000002</v>
      </c>
      <c r="U40" s="26">
        <f t="shared" si="6"/>
        <v>0.11734166666666668</v>
      </c>
      <c r="V40" s="26"/>
      <c r="W40" s="26"/>
      <c r="X40" s="59"/>
      <c r="Y40" s="59"/>
      <c r="Z40" s="59"/>
      <c r="AA40" s="59"/>
      <c r="AB40" s="59"/>
      <c r="AC40" s="59"/>
    </row>
    <row r="41" spans="1:38" x14ac:dyDescent="0.3">
      <c r="A41" t="s">
        <v>55</v>
      </c>
      <c r="B41" s="17" t="s">
        <v>50</v>
      </c>
      <c r="C41" s="25">
        <f>IFERROR(AVERAGE(C27:E27),0)</f>
        <v>1.8805500000000002</v>
      </c>
      <c r="D41" s="25">
        <f t="shared" si="3"/>
        <v>7.0000000000000062E-3</v>
      </c>
      <c r="E41" s="25">
        <f t="shared" si="4"/>
        <v>0.74900000000000011</v>
      </c>
      <c r="F41" s="25">
        <f t="shared" si="5"/>
        <v>5.9599999999999986E-2</v>
      </c>
      <c r="G41" s="26"/>
      <c r="H41" s="25"/>
      <c r="I41" s="25"/>
      <c r="J41" s="25"/>
      <c r="K41" s="25"/>
      <c r="L41" s="25"/>
      <c r="N41" s="25"/>
      <c r="Q41" s="29" t="s">
        <v>35</v>
      </c>
      <c r="R41" s="26">
        <f t="shared" ref="R41:U41" si="7">AVERAGE(C56:C59)</f>
        <v>1.0106999999999999</v>
      </c>
      <c r="S41" s="26">
        <f t="shared" si="7"/>
        <v>5.7499999999999218E-4</v>
      </c>
      <c r="T41" s="26">
        <f t="shared" si="7"/>
        <v>0.95406250000000004</v>
      </c>
      <c r="U41" s="26">
        <f t="shared" si="7"/>
        <v>0.37196249999999997</v>
      </c>
      <c r="V41" s="26"/>
      <c r="W41" s="26"/>
      <c r="X41" s="59"/>
      <c r="Y41" s="59"/>
      <c r="Z41" s="59"/>
      <c r="AA41" s="59"/>
      <c r="AB41" s="59"/>
      <c r="AC41" s="59"/>
    </row>
    <row r="42" spans="1:38" x14ac:dyDescent="0.3">
      <c r="A42" t="s">
        <v>55</v>
      </c>
      <c r="B42" s="17" t="s">
        <v>51</v>
      </c>
      <c r="C42" s="25">
        <f t="shared" si="2"/>
        <v>0.93004999999999993</v>
      </c>
      <c r="D42" s="25">
        <f t="shared" si="3"/>
        <v>0</v>
      </c>
      <c r="E42" s="25">
        <f t="shared" si="4"/>
        <v>0</v>
      </c>
      <c r="F42" s="25">
        <f t="shared" si="5"/>
        <v>3.3999999999999586E-3</v>
      </c>
      <c r="G42" s="26"/>
      <c r="H42" s="25"/>
      <c r="I42" s="25"/>
      <c r="J42" s="25"/>
      <c r="K42" s="25"/>
      <c r="L42" s="25"/>
      <c r="N42" s="25"/>
      <c r="Q42" s="29" t="s">
        <v>36</v>
      </c>
      <c r="R42" s="26">
        <f t="shared" ref="R42:U42" si="8">AVERAGE(C60:C66)</f>
        <v>1.3936785714285713</v>
      </c>
      <c r="S42" s="26">
        <f t="shared" si="8"/>
        <v>4.2057142857142849E-2</v>
      </c>
      <c r="T42" s="26">
        <f t="shared" si="8"/>
        <v>0.8331642857142858</v>
      </c>
      <c r="U42" s="26">
        <f t="shared" si="8"/>
        <v>0.28977380952380954</v>
      </c>
      <c r="V42" s="26"/>
      <c r="W42" s="26"/>
      <c r="X42" s="59"/>
      <c r="Y42" s="59"/>
      <c r="Z42" s="59"/>
      <c r="AA42" s="59"/>
      <c r="AB42" s="59"/>
      <c r="AC42" s="59"/>
    </row>
    <row r="43" spans="1:38" x14ac:dyDescent="0.3">
      <c r="A43" t="s">
        <v>55</v>
      </c>
      <c r="B43" s="17" t="s">
        <v>52</v>
      </c>
      <c r="C43" s="25">
        <f>IFERROR(AVERAGE(C29:E29),0)</f>
        <v>1.1814</v>
      </c>
      <c r="D43" s="25">
        <f t="shared" si="3"/>
        <v>4.799999999999971E-3</v>
      </c>
      <c r="E43" s="25">
        <f t="shared" si="4"/>
        <v>0</v>
      </c>
      <c r="F43" s="25">
        <f t="shared" si="5"/>
        <v>2.5499999999999967E-3</v>
      </c>
      <c r="G43" s="26"/>
      <c r="H43" s="25"/>
      <c r="I43" s="25"/>
      <c r="J43" s="25"/>
      <c r="K43" s="25"/>
      <c r="L43" s="25"/>
      <c r="N43" s="25"/>
      <c r="Q43" s="30" t="s">
        <v>40</v>
      </c>
      <c r="R43" s="27">
        <f t="shared" ref="R43:U43" si="9">AVERAGE(C67:C68)</f>
        <v>0.85849999999999993</v>
      </c>
      <c r="S43" s="27">
        <f t="shared" si="9"/>
        <v>2.3049999999999987E-2</v>
      </c>
      <c r="T43" s="27">
        <f t="shared" si="9"/>
        <v>7.267499999999999E-2</v>
      </c>
      <c r="U43" s="27">
        <f t="shared" si="9"/>
        <v>0.40269999999999995</v>
      </c>
      <c r="V43" s="27"/>
      <c r="W43" s="27"/>
      <c r="X43" s="60"/>
      <c r="Y43" s="60"/>
      <c r="Z43" s="60"/>
      <c r="AA43" s="60"/>
      <c r="AB43" s="60"/>
      <c r="AC43" s="60"/>
    </row>
    <row r="44" spans="1:38" x14ac:dyDescent="0.3">
      <c r="A44" t="s">
        <v>55</v>
      </c>
      <c r="B44" s="17" t="s">
        <v>53</v>
      </c>
      <c r="C44" s="25">
        <f t="shared" si="2"/>
        <v>0.28399999999999997</v>
      </c>
      <c r="D44" s="25">
        <f t="shared" si="3"/>
        <v>0</v>
      </c>
      <c r="E44" s="25">
        <f t="shared" si="4"/>
        <v>0</v>
      </c>
      <c r="F44" s="25">
        <f t="shared" si="5"/>
        <v>1.7099999999999976E-2</v>
      </c>
      <c r="G44" s="26"/>
      <c r="H44" s="25"/>
      <c r="I44" s="25"/>
      <c r="J44" s="25"/>
      <c r="K44" s="25"/>
      <c r="L44" s="25"/>
      <c r="N44" s="25"/>
      <c r="AE44" t="s">
        <v>131</v>
      </c>
    </row>
    <row r="45" spans="1:38" x14ac:dyDescent="0.3">
      <c r="A45" t="s">
        <v>55</v>
      </c>
      <c r="B45" s="17" t="s">
        <v>54</v>
      </c>
      <c r="C45" s="25">
        <f t="shared" si="2"/>
        <v>1.2151999999999998</v>
      </c>
      <c r="D45" s="25">
        <f t="shared" si="3"/>
        <v>8.4599999999999981E-2</v>
      </c>
      <c r="E45" s="25">
        <f t="shared" si="4"/>
        <v>0.33299999999999996</v>
      </c>
      <c r="F45" s="25">
        <f t="shared" si="5"/>
        <v>3.1500000000000028E-2</v>
      </c>
      <c r="G45" s="26"/>
      <c r="H45" s="25"/>
      <c r="I45" s="25"/>
      <c r="J45" s="25"/>
      <c r="K45" s="25"/>
      <c r="L45" s="25"/>
      <c r="N45" s="25"/>
      <c r="AE45" t="s">
        <v>132</v>
      </c>
    </row>
    <row r="46" spans="1:38" x14ac:dyDescent="0.3">
      <c r="A46" t="s">
        <v>34</v>
      </c>
      <c r="B46" s="17" t="s">
        <v>22</v>
      </c>
      <c r="C46" s="25">
        <f>IFERROR(AVERAGE(C3:E3),0)</f>
        <v>0</v>
      </c>
      <c r="D46" s="25">
        <f>IFERROR(AVERAGE(F3:H3),0)</f>
        <v>0.11210000000000001</v>
      </c>
      <c r="E46" s="25">
        <f>IFERROR(AVERAGE(I3:K3),0)</f>
        <v>0.93940000000000012</v>
      </c>
      <c r="F46" s="25">
        <f>IFERROR(AVERAGE(L3:N3),0)</f>
        <v>0</v>
      </c>
      <c r="G46" s="26"/>
      <c r="H46" s="25"/>
      <c r="I46" s="25"/>
      <c r="J46" s="25"/>
      <c r="K46" s="25"/>
      <c r="L46" s="25"/>
      <c r="N46" s="25"/>
      <c r="AE46" t="s">
        <v>134</v>
      </c>
    </row>
    <row r="47" spans="1:38" x14ac:dyDescent="0.3">
      <c r="A47" t="s">
        <v>34</v>
      </c>
      <c r="B47" s="17" t="s">
        <v>59</v>
      </c>
      <c r="C47" s="25">
        <f>IFERROR(AVERAGE(C15:E15),0)</f>
        <v>0.9303499999999999</v>
      </c>
      <c r="D47" s="25">
        <f>IFERROR(AVERAGE(F15:H15),0)</f>
        <v>0</v>
      </c>
      <c r="E47" s="25">
        <f>IFERROR(AVERAGE(I15:K15),0)</f>
        <v>7.0000000000000617E-4</v>
      </c>
      <c r="F47" s="25">
        <f>IFERROR(AVERAGE(L15:N15),0)</f>
        <v>1.3349999999999973E-2</v>
      </c>
      <c r="G47" s="26"/>
      <c r="H47" s="25"/>
      <c r="I47" s="25"/>
      <c r="J47" s="25"/>
      <c r="K47" s="25"/>
      <c r="L47" s="25"/>
      <c r="N47" s="25"/>
      <c r="Q47" s="32" t="s">
        <v>68</v>
      </c>
      <c r="AE47" t="s">
        <v>132</v>
      </c>
    </row>
    <row r="48" spans="1:38" x14ac:dyDescent="0.3">
      <c r="A48" t="s">
        <v>34</v>
      </c>
      <c r="B48" s="17" t="s">
        <v>41</v>
      </c>
      <c r="C48" s="25">
        <f t="shared" ref="C48:C55" si="10">IFERROR(AVERAGE(C18:E18),0)</f>
        <v>0.45119999999999999</v>
      </c>
      <c r="D48" s="25">
        <f t="shared" ref="D48:D55" si="11">IFERROR(AVERAGE(F18:H18),0)</f>
        <v>1.7249999999999988E-2</v>
      </c>
      <c r="E48" s="25">
        <f t="shared" ref="E48:E55" si="12">IFERROR(AVERAGE(I18:K18),0)</f>
        <v>0</v>
      </c>
      <c r="F48" s="25">
        <f t="shared" ref="F48:F55" si="13">IFERROR(AVERAGE(L18:N18),0)</f>
        <v>2.5750000000000023E-2</v>
      </c>
      <c r="G48" s="26"/>
      <c r="H48" s="25"/>
      <c r="I48" s="25"/>
      <c r="J48" s="25"/>
      <c r="K48" s="25"/>
      <c r="L48" s="25"/>
      <c r="N48" s="25"/>
    </row>
    <row r="49" spans="1:29" x14ac:dyDescent="0.3">
      <c r="A49" t="s">
        <v>34</v>
      </c>
      <c r="B49" s="17" t="s">
        <v>42</v>
      </c>
      <c r="C49" s="25">
        <f t="shared" si="10"/>
        <v>0</v>
      </c>
      <c r="D49" s="25">
        <f t="shared" si="11"/>
        <v>0</v>
      </c>
      <c r="E49" s="25">
        <f t="shared" si="12"/>
        <v>0</v>
      </c>
      <c r="F49" s="25">
        <f t="shared" si="13"/>
        <v>3.6850000000000022E-2</v>
      </c>
      <c r="G49" s="26"/>
      <c r="H49" s="25"/>
      <c r="I49" s="25"/>
      <c r="J49" s="25"/>
      <c r="K49" s="25"/>
      <c r="L49" s="25"/>
      <c r="N49" s="25"/>
    </row>
    <row r="50" spans="1:29" x14ac:dyDescent="0.3">
      <c r="A50" t="s">
        <v>34</v>
      </c>
      <c r="B50" s="17" t="s">
        <v>43</v>
      </c>
      <c r="C50" s="25">
        <f t="shared" si="10"/>
        <v>0</v>
      </c>
      <c r="D50" s="25">
        <f t="shared" si="11"/>
        <v>0.11149999999999999</v>
      </c>
      <c r="E50" s="25">
        <f t="shared" si="12"/>
        <v>0</v>
      </c>
      <c r="F50" s="25">
        <f t="shared" si="13"/>
        <v>5.04E-2</v>
      </c>
      <c r="G50" s="26"/>
      <c r="H50" s="25"/>
      <c r="I50" s="25"/>
      <c r="J50" s="25"/>
      <c r="K50" s="25"/>
      <c r="L50" s="25"/>
      <c r="N50" s="25"/>
      <c r="Q50" s="28" t="s">
        <v>61</v>
      </c>
      <c r="R50" s="33" t="str">
        <f>Summary!B5</f>
        <v>C</v>
      </c>
      <c r="S50" s="33" t="str">
        <f>Summary!C5</f>
        <v>P</v>
      </c>
      <c r="T50" s="33" t="str">
        <f>Summary!D5</f>
        <v>P + B</v>
      </c>
      <c r="U50" s="33" t="str">
        <f>Summary!E5</f>
        <v>B</v>
      </c>
      <c r="V50" s="12"/>
      <c r="W50" s="12"/>
      <c r="X50" s="12"/>
      <c r="Y50" s="12"/>
      <c r="Z50" s="12"/>
      <c r="AA50" s="12"/>
      <c r="AB50" s="12"/>
      <c r="AC50" s="12"/>
    </row>
    <row r="51" spans="1:29" x14ac:dyDescent="0.3">
      <c r="A51" t="s">
        <v>34</v>
      </c>
      <c r="B51" s="17" t="s">
        <v>44</v>
      </c>
      <c r="C51" s="25">
        <f t="shared" si="10"/>
        <v>0.58120000000000005</v>
      </c>
      <c r="D51" s="25">
        <f t="shared" si="11"/>
        <v>7.3299999999999976E-2</v>
      </c>
      <c r="E51" s="25">
        <f t="shared" si="12"/>
        <v>0</v>
      </c>
      <c r="F51" s="25">
        <f t="shared" si="13"/>
        <v>0.48564999999999997</v>
      </c>
      <c r="G51" s="26"/>
      <c r="H51" s="25"/>
      <c r="I51" s="25"/>
      <c r="J51" s="25"/>
      <c r="K51" s="25"/>
      <c r="L51" s="25"/>
      <c r="N51" s="25"/>
      <c r="Q51" s="29" t="s">
        <v>1</v>
      </c>
      <c r="R51" s="34">
        <f>_xlfn.STDEV.S(C38:C39)</f>
        <v>0.34068404717567857</v>
      </c>
      <c r="S51" s="34">
        <f ca="1">_xlfn.STDEV.S(D38:D39)</f>
        <v>2.107178207935911E-2</v>
      </c>
      <c r="T51" s="34">
        <f>_xlfn.STDEV.S(E38:E39)</f>
        <v>4.3133513652379399E-2</v>
      </c>
      <c r="U51" s="34">
        <f>_xlfn.STDEV.S(F38:F39)</f>
        <v>0.10422753954689716</v>
      </c>
      <c r="V51" s="34"/>
      <c r="W51" s="34"/>
      <c r="X51" s="61"/>
      <c r="Y51" s="61"/>
      <c r="Z51" s="61"/>
      <c r="AA51" s="61"/>
      <c r="AB51" s="61"/>
      <c r="AC51" s="61"/>
    </row>
    <row r="52" spans="1:29" x14ac:dyDescent="0.3">
      <c r="A52" t="s">
        <v>34</v>
      </c>
      <c r="B52" s="17" t="s">
        <v>45</v>
      </c>
      <c r="C52" s="25">
        <f t="shared" si="10"/>
        <v>2.3220000000000001</v>
      </c>
      <c r="D52" s="25">
        <f t="shared" si="11"/>
        <v>0</v>
      </c>
      <c r="E52" s="25">
        <f t="shared" si="12"/>
        <v>4.550000000000004E-2</v>
      </c>
      <c r="F52" s="25">
        <f t="shared" si="13"/>
        <v>0.18706666666666671</v>
      </c>
      <c r="G52" s="26"/>
      <c r="H52" s="25"/>
      <c r="I52" s="25"/>
      <c r="J52" s="25"/>
      <c r="K52" s="25"/>
      <c r="L52" s="25"/>
      <c r="N52" s="25"/>
      <c r="Q52" s="29" t="s">
        <v>55</v>
      </c>
      <c r="R52" s="34">
        <f t="shared" ref="R52:U52" si="14">STDEV(C40:C44)</f>
        <v>0.77802084435444252</v>
      </c>
      <c r="S52" s="34">
        <f t="shared" si="14"/>
        <v>1.7728169674278274E-2</v>
      </c>
      <c r="T52" s="34">
        <f t="shared" si="14"/>
        <v>1.0623378596284705</v>
      </c>
      <c r="U52" s="34">
        <f t="shared" si="14"/>
        <v>2.5731294176546963E-2</v>
      </c>
      <c r="V52" s="34"/>
      <c r="W52" s="34"/>
      <c r="X52" s="61"/>
      <c r="Y52" s="61"/>
      <c r="Z52" s="61"/>
      <c r="AA52" s="61"/>
      <c r="AB52" s="61"/>
      <c r="AC52" s="61"/>
    </row>
    <row r="53" spans="1:29" x14ac:dyDescent="0.3">
      <c r="A53" t="s">
        <v>34</v>
      </c>
      <c r="B53" s="17" t="s">
        <v>46</v>
      </c>
      <c r="C53" s="25">
        <f t="shared" si="10"/>
        <v>5.5899999999999894E-2</v>
      </c>
      <c r="D53" s="25">
        <f t="shared" si="11"/>
        <v>0</v>
      </c>
      <c r="E53" s="25">
        <f t="shared" si="12"/>
        <v>0</v>
      </c>
      <c r="F53" s="25">
        <f t="shared" si="13"/>
        <v>0.35135000000000005</v>
      </c>
      <c r="G53" s="26"/>
      <c r="H53" s="25"/>
      <c r="I53" s="25"/>
      <c r="J53" s="25"/>
      <c r="K53" s="25"/>
      <c r="L53" s="25"/>
      <c r="N53" s="25"/>
      <c r="Q53" s="29" t="s">
        <v>34</v>
      </c>
      <c r="R53" s="34">
        <f t="shared" ref="R53:U53" si="15">STDEV(C45:C55)</f>
        <v>0.73975078822656082</v>
      </c>
      <c r="S53" s="34">
        <f t="shared" si="15"/>
        <v>4.7683848513840714E-2</v>
      </c>
      <c r="T53" s="34">
        <f t="shared" si="15"/>
        <v>0.53540449279875391</v>
      </c>
      <c r="U53" s="34">
        <f t="shared" si="15"/>
        <v>0.16388205652082524</v>
      </c>
      <c r="V53" s="34"/>
      <c r="W53" s="34"/>
      <c r="X53" s="61"/>
      <c r="Y53" s="61"/>
      <c r="Z53" s="61"/>
      <c r="AA53" s="61"/>
      <c r="AB53" s="61"/>
      <c r="AC53" s="61"/>
    </row>
    <row r="54" spans="1:29" x14ac:dyDescent="0.3">
      <c r="A54" t="s">
        <v>34</v>
      </c>
      <c r="B54" s="17" t="s">
        <v>47</v>
      </c>
      <c r="C54" s="25">
        <f t="shared" si="10"/>
        <v>0</v>
      </c>
      <c r="D54" s="25">
        <f t="shared" si="11"/>
        <v>0</v>
      </c>
      <c r="E54" s="25">
        <f t="shared" si="12"/>
        <v>0</v>
      </c>
      <c r="F54" s="25">
        <f t="shared" si="13"/>
        <v>0</v>
      </c>
      <c r="G54" s="26"/>
      <c r="H54" s="25"/>
      <c r="I54" s="25"/>
      <c r="J54" s="25"/>
      <c r="K54" s="25"/>
      <c r="L54" s="25"/>
      <c r="N54" s="25"/>
      <c r="Q54" s="29" t="s">
        <v>35</v>
      </c>
      <c r="R54" s="34">
        <f t="shared" ref="R54:U54" si="16">STDEV(C56:C59)</f>
        <v>0.7270165610218241</v>
      </c>
      <c r="S54" s="34">
        <f t="shared" si="16"/>
        <v>1.1499999999999844E-3</v>
      </c>
      <c r="T54" s="34">
        <f t="shared" si="16"/>
        <v>0.40237329967539698</v>
      </c>
      <c r="U54" s="34">
        <f t="shared" si="16"/>
        <v>0.68369293713747448</v>
      </c>
      <c r="V54" s="34"/>
      <c r="W54" s="34"/>
      <c r="X54" s="61"/>
      <c r="Y54" s="61"/>
      <c r="Z54" s="61"/>
      <c r="AA54" s="61"/>
      <c r="AB54" s="61"/>
      <c r="AC54" s="61"/>
    </row>
    <row r="55" spans="1:29" x14ac:dyDescent="0.3">
      <c r="A55" t="s">
        <v>34</v>
      </c>
      <c r="B55" s="17" t="s">
        <v>48</v>
      </c>
      <c r="C55" s="25">
        <f t="shared" si="10"/>
        <v>0</v>
      </c>
      <c r="D55" s="25">
        <f t="shared" si="11"/>
        <v>1.0000000000000009E-2</v>
      </c>
      <c r="E55" s="25">
        <f t="shared" si="12"/>
        <v>1.6316999999999999</v>
      </c>
      <c r="F55" s="25">
        <f t="shared" si="13"/>
        <v>2.300000000000002E-2</v>
      </c>
      <c r="G55" s="26"/>
      <c r="H55" s="25"/>
      <c r="I55" s="25"/>
      <c r="J55" s="25"/>
      <c r="K55" s="25"/>
      <c r="L55" s="25"/>
      <c r="N55" s="25"/>
      <c r="Q55" s="29" t="s">
        <v>36</v>
      </c>
      <c r="R55" s="34">
        <f t="shared" ref="R55:U55" si="17">STDEV(C60:C66)</f>
        <v>0.44547379539199816</v>
      </c>
      <c r="S55" s="34">
        <f t="shared" si="17"/>
        <v>6.8261582830140916E-2</v>
      </c>
      <c r="T55" s="34">
        <f t="shared" si="17"/>
        <v>0.93912170080803259</v>
      </c>
      <c r="U55" s="34">
        <f t="shared" si="17"/>
        <v>0.423133169964031</v>
      </c>
      <c r="V55" s="34"/>
      <c r="W55" s="34"/>
      <c r="X55" s="61"/>
      <c r="Y55" s="61"/>
      <c r="Z55" s="61"/>
      <c r="AA55" s="61"/>
      <c r="AB55" s="61"/>
      <c r="AC55" s="61"/>
    </row>
    <row r="56" spans="1:29" x14ac:dyDescent="0.3">
      <c r="A56" t="s">
        <v>35</v>
      </c>
      <c r="B56" s="17" t="s">
        <v>23</v>
      </c>
      <c r="C56" s="25">
        <f t="shared" ref="C56:C66" si="18">IFERROR(AVERAGE(C4:E4),0)</f>
        <v>0.50679999999999992</v>
      </c>
      <c r="D56" s="25">
        <f t="shared" ref="D56:D66" si="19">IFERROR(AVERAGE(F4:H4),0)</f>
        <v>0</v>
      </c>
      <c r="E56" s="25">
        <f t="shared" ref="E56:E66" si="20">IFERROR(AVERAGE(I4:K4),0)</f>
        <v>0.76239999999999997</v>
      </c>
      <c r="F56" s="25">
        <f t="shared" ref="F56:F66" si="21">IFERROR(AVERAGE(L4:N4),0)</f>
        <v>8.1699999999999995E-2</v>
      </c>
      <c r="G56" s="26"/>
      <c r="H56" s="25"/>
      <c r="I56" s="25"/>
      <c r="J56" s="25"/>
      <c r="K56" s="25"/>
      <c r="L56" s="25"/>
      <c r="N56" s="25"/>
      <c r="Q56" s="30" t="s">
        <v>40</v>
      </c>
      <c r="R56" s="35">
        <f t="shared" ref="R56:U56" si="22">STDEV(C67:C68)</f>
        <v>0.57940329650425715</v>
      </c>
      <c r="S56" s="35">
        <f t="shared" si="22"/>
        <v>3.2597622612699821E-2</v>
      </c>
      <c r="T56" s="35">
        <f t="shared" si="22"/>
        <v>0.10277797064546466</v>
      </c>
      <c r="U56" s="35">
        <f t="shared" si="22"/>
        <v>0.52877445097130005</v>
      </c>
      <c r="V56" s="35"/>
      <c r="W56" s="35"/>
      <c r="X56" s="62"/>
      <c r="Y56" s="62"/>
      <c r="Z56" s="62"/>
      <c r="AA56" s="62"/>
      <c r="AB56" s="62"/>
      <c r="AC56" s="62"/>
    </row>
    <row r="57" spans="1:29" x14ac:dyDescent="0.3">
      <c r="A57" t="s">
        <v>35</v>
      </c>
      <c r="B57" s="17" t="s">
        <v>24</v>
      </c>
      <c r="C57" s="25">
        <f t="shared" si="18"/>
        <v>1.2393999999999998</v>
      </c>
      <c r="D57" s="25">
        <f t="shared" si="19"/>
        <v>0</v>
      </c>
      <c r="E57" s="25">
        <f t="shared" si="20"/>
        <v>0.51454999999999995</v>
      </c>
      <c r="F57" s="25">
        <f t="shared" si="21"/>
        <v>1.39605</v>
      </c>
      <c r="G57" s="26"/>
      <c r="H57" s="25"/>
      <c r="I57" s="25"/>
      <c r="J57" s="25"/>
      <c r="K57" s="25"/>
      <c r="L57" s="25"/>
      <c r="N57" s="25"/>
    </row>
    <row r="58" spans="1:29" x14ac:dyDescent="0.3">
      <c r="A58" t="s">
        <v>35</v>
      </c>
      <c r="B58" s="17" t="s">
        <v>25</v>
      </c>
      <c r="C58" s="25">
        <f t="shared" si="18"/>
        <v>0.36039999999999989</v>
      </c>
      <c r="D58" s="25">
        <f t="shared" si="19"/>
        <v>0</v>
      </c>
      <c r="E58" s="25">
        <f t="shared" si="20"/>
        <v>1.4379</v>
      </c>
      <c r="F58" s="25">
        <f t="shared" si="21"/>
        <v>0</v>
      </c>
      <c r="G58" s="26"/>
      <c r="H58" s="25"/>
      <c r="I58" s="25"/>
      <c r="J58" s="25"/>
      <c r="K58" s="25"/>
      <c r="L58" s="25"/>
      <c r="N58" s="25"/>
    </row>
    <row r="59" spans="1:29" x14ac:dyDescent="0.3">
      <c r="A59" t="s">
        <v>35</v>
      </c>
      <c r="B59" s="17" t="s">
        <v>26</v>
      </c>
      <c r="C59" s="25">
        <f t="shared" si="18"/>
        <v>1.9361999999999999</v>
      </c>
      <c r="D59" s="25">
        <f t="shared" si="19"/>
        <v>2.2999999999999687E-3</v>
      </c>
      <c r="E59" s="25">
        <f t="shared" si="20"/>
        <v>1.1014000000000002</v>
      </c>
      <c r="F59" s="25">
        <f t="shared" si="21"/>
        <v>1.009999999999997E-2</v>
      </c>
      <c r="G59" s="26"/>
      <c r="H59" s="25"/>
      <c r="I59" s="25"/>
      <c r="J59" s="25"/>
      <c r="K59" s="25"/>
      <c r="L59" s="25"/>
      <c r="N59" s="25"/>
    </row>
    <row r="60" spans="1:29" x14ac:dyDescent="0.3">
      <c r="A60" t="s">
        <v>36</v>
      </c>
      <c r="B60" s="17" t="s">
        <v>27</v>
      </c>
      <c r="C60" s="25">
        <f t="shared" si="18"/>
        <v>1.9615</v>
      </c>
      <c r="D60" s="25">
        <f t="shared" si="19"/>
        <v>7.8249999999999986E-2</v>
      </c>
      <c r="E60" s="25">
        <f t="shared" si="20"/>
        <v>2.3372000000000002</v>
      </c>
      <c r="F60" s="25">
        <f t="shared" si="21"/>
        <v>0</v>
      </c>
      <c r="G60" s="26"/>
      <c r="H60" s="25"/>
      <c r="I60" s="25"/>
      <c r="J60" s="25"/>
      <c r="K60" s="25"/>
      <c r="L60" s="25"/>
      <c r="N60" s="25"/>
    </row>
    <row r="61" spans="1:29" x14ac:dyDescent="0.3">
      <c r="A61" t="s">
        <v>36</v>
      </c>
      <c r="B61" s="17" t="s">
        <v>28</v>
      </c>
      <c r="C61" s="25">
        <f t="shared" si="18"/>
        <v>1.9885999999999999</v>
      </c>
      <c r="D61" s="25">
        <f t="shared" si="19"/>
        <v>3.4399999999999986E-2</v>
      </c>
      <c r="E61" s="25">
        <f t="shared" si="20"/>
        <v>1.8977000000000002</v>
      </c>
      <c r="F61" s="25">
        <f t="shared" si="21"/>
        <v>0.79044999999999999</v>
      </c>
      <c r="G61" s="26"/>
      <c r="H61" s="25"/>
      <c r="I61" s="25"/>
      <c r="J61" s="25"/>
      <c r="K61" s="25"/>
      <c r="L61" s="25"/>
      <c r="N61" s="25"/>
    </row>
    <row r="62" spans="1:29" x14ac:dyDescent="0.3">
      <c r="A62" t="s">
        <v>36</v>
      </c>
      <c r="B62" s="17" t="s">
        <v>29</v>
      </c>
      <c r="C62" s="25">
        <f t="shared" si="18"/>
        <v>1.3807</v>
      </c>
      <c r="D62" s="25">
        <f t="shared" si="19"/>
        <v>0</v>
      </c>
      <c r="E62" s="25">
        <f t="shared" si="20"/>
        <v>0.92909999999999981</v>
      </c>
      <c r="F62" s="25">
        <f t="shared" si="21"/>
        <v>1.8450000000000022E-2</v>
      </c>
      <c r="G62" s="26"/>
      <c r="H62" s="25"/>
      <c r="I62" s="25"/>
      <c r="J62" s="25"/>
      <c r="K62" s="25"/>
      <c r="L62" s="25"/>
      <c r="N62" s="25"/>
    </row>
    <row r="63" spans="1:29" x14ac:dyDescent="0.3">
      <c r="A63" t="s">
        <v>36</v>
      </c>
      <c r="B63" s="17" t="s">
        <v>30</v>
      </c>
      <c r="C63" s="25">
        <f t="shared" si="18"/>
        <v>1.1498999999999997</v>
      </c>
      <c r="D63" s="25">
        <f t="shared" si="19"/>
        <v>0.18174999999999997</v>
      </c>
      <c r="E63" s="25">
        <f t="shared" si="20"/>
        <v>0.3518</v>
      </c>
      <c r="F63" s="25">
        <f t="shared" si="21"/>
        <v>2.1699999999999997E-2</v>
      </c>
      <c r="G63" s="26"/>
      <c r="H63" s="25"/>
      <c r="I63" s="25"/>
      <c r="J63" s="25"/>
      <c r="K63" s="25"/>
      <c r="L63" s="25"/>
      <c r="N63" s="25"/>
    </row>
    <row r="64" spans="1:29" x14ac:dyDescent="0.3">
      <c r="A64" t="s">
        <v>36</v>
      </c>
      <c r="B64" s="17" t="s">
        <v>31</v>
      </c>
      <c r="C64" s="25">
        <f t="shared" si="18"/>
        <v>0.74475000000000002</v>
      </c>
      <c r="D64" s="25">
        <f t="shared" si="19"/>
        <v>0</v>
      </c>
      <c r="E64" s="25">
        <f t="shared" si="20"/>
        <v>0.31635000000000002</v>
      </c>
      <c r="F64" s="25">
        <f t="shared" si="21"/>
        <v>5.3299999999999931E-2</v>
      </c>
      <c r="G64" s="26"/>
      <c r="H64" s="25"/>
      <c r="I64" s="25"/>
      <c r="J64" s="25"/>
      <c r="K64" s="25"/>
      <c r="L64" s="25"/>
      <c r="N64" s="25"/>
      <c r="Q64" s="32" t="s">
        <v>62</v>
      </c>
    </row>
    <row r="65" spans="1:51" x14ac:dyDescent="0.3">
      <c r="A65" t="s">
        <v>36</v>
      </c>
      <c r="B65" s="17" t="s">
        <v>32</v>
      </c>
      <c r="C65" s="25">
        <f t="shared" si="18"/>
        <v>1.2480499999999997</v>
      </c>
      <c r="D65" s="25">
        <f t="shared" si="19"/>
        <v>0</v>
      </c>
      <c r="E65" s="25">
        <f t="shared" si="20"/>
        <v>0</v>
      </c>
      <c r="F65" s="25">
        <f t="shared" si="21"/>
        <v>1.00735</v>
      </c>
      <c r="G65" s="26"/>
      <c r="H65" s="25"/>
      <c r="I65" s="25"/>
      <c r="J65" s="25"/>
      <c r="K65" s="25"/>
      <c r="L65" s="25"/>
      <c r="N65" s="25"/>
    </row>
    <row r="66" spans="1:51" x14ac:dyDescent="0.3">
      <c r="A66" t="s">
        <v>36</v>
      </c>
      <c r="B66" s="17" t="s">
        <v>37</v>
      </c>
      <c r="C66" s="25">
        <f t="shared" si="18"/>
        <v>1.2822499999999999</v>
      </c>
      <c r="D66" s="25">
        <f t="shared" si="19"/>
        <v>0</v>
      </c>
      <c r="E66" s="25">
        <f t="shared" si="20"/>
        <v>0</v>
      </c>
      <c r="F66" s="25">
        <f t="shared" si="21"/>
        <v>0.13716666666666666</v>
      </c>
      <c r="G66" s="26"/>
      <c r="H66" s="25"/>
      <c r="I66" s="25"/>
      <c r="J66" s="25"/>
      <c r="K66" s="25"/>
      <c r="L66" s="25"/>
      <c r="N66" s="25"/>
      <c r="Q66" s="31"/>
      <c r="R66" s="33" t="str">
        <f>Summary!B5</f>
        <v>C</v>
      </c>
      <c r="S66" s="33" t="str">
        <f>Summary!C5</f>
        <v>P</v>
      </c>
      <c r="T66" s="33" t="str">
        <f>Summary!D5</f>
        <v>P + B</v>
      </c>
      <c r="U66" s="33" t="str">
        <f>Summary!E5</f>
        <v>B</v>
      </c>
      <c r="V66" s="12"/>
      <c r="W66" s="12"/>
      <c r="X66" s="12"/>
      <c r="Y66" s="12"/>
      <c r="Z66" s="12"/>
      <c r="AA66" s="12"/>
      <c r="AB66" s="12"/>
      <c r="AC66" s="12"/>
    </row>
    <row r="67" spans="1:51" x14ac:dyDescent="0.3">
      <c r="A67" t="s">
        <v>40</v>
      </c>
      <c r="B67" s="17" t="s">
        <v>38</v>
      </c>
      <c r="C67" s="25">
        <f>IFERROR(AVERAGE(C16:E16),0)</f>
        <v>0.44879999999999987</v>
      </c>
      <c r="D67" s="25">
        <f>IFERROR(AVERAGE(F16:H16),0)</f>
        <v>4.6099999999999974E-2</v>
      </c>
      <c r="E67" s="25">
        <f>IFERROR(AVERAGE(I16:K16),0)</f>
        <v>0.14534999999999998</v>
      </c>
      <c r="F67" s="25">
        <f>IFERROR(AVERAGE(L16:N16),0)</f>
        <v>2.8799999999999992E-2</v>
      </c>
      <c r="G67" s="26"/>
      <c r="H67" s="25"/>
      <c r="I67" s="25"/>
      <c r="J67" s="25"/>
      <c r="K67" s="25"/>
      <c r="L67" s="25"/>
      <c r="N67" s="25"/>
      <c r="Q67" s="29" t="s">
        <v>60</v>
      </c>
      <c r="R67" s="16">
        <f>control!$AY$102</f>
        <v>0.44506021505376347</v>
      </c>
      <c r="S67">
        <f>paracetamol!$AY$102</f>
        <v>1.5810752688172041E-2</v>
      </c>
      <c r="T67">
        <f>'P + B'!$AY$102</f>
        <v>0.23309462365591402</v>
      </c>
      <c r="U67">
        <f>B!$AY$102</f>
        <v>0.13380860215053764</v>
      </c>
      <c r="X67" s="17"/>
    </row>
    <row r="68" spans="1:51" x14ac:dyDescent="0.3">
      <c r="A68" s="19" t="s">
        <v>40</v>
      </c>
      <c r="B68" s="20" t="s">
        <v>39</v>
      </c>
      <c r="C68" s="25">
        <f>IFERROR(AVERAGE(C17:E17),0)</f>
        <v>1.2682</v>
      </c>
      <c r="D68" s="25">
        <f>IFERROR(AVERAGE(F17:H17),0)</f>
        <v>0</v>
      </c>
      <c r="E68" s="25">
        <f>IFERROR(AVERAGE(I17:K17),0)</f>
        <v>0</v>
      </c>
      <c r="F68" s="25">
        <f>IFERROR(AVERAGE(L17:N17),0)</f>
        <v>0.77659999999999985</v>
      </c>
      <c r="G68" s="26"/>
      <c r="H68" s="25"/>
      <c r="I68" s="25"/>
      <c r="J68" s="25"/>
      <c r="K68" s="25"/>
      <c r="L68" s="25"/>
      <c r="N68" s="25"/>
      <c r="Q68" s="30" t="s">
        <v>63</v>
      </c>
      <c r="R68" s="16">
        <f>control!$AZ$102</f>
        <v>6.1137846528827103E-2</v>
      </c>
      <c r="S68" s="19">
        <f>paracetamol!$AZ$102</f>
        <v>1.3962008930485492E-2</v>
      </c>
      <c r="T68" s="19">
        <f>'P + B'!$AZ$102</f>
        <v>0.16282080611707234</v>
      </c>
      <c r="U68" s="19">
        <f>B!$AZ$102</f>
        <v>7.6709718544532554E-2</v>
      </c>
      <c r="V68" s="19"/>
      <c r="W68" s="19"/>
      <c r="X68" s="20"/>
    </row>
    <row r="69" spans="1:51" x14ac:dyDescent="0.3">
      <c r="F69" s="25"/>
    </row>
    <row r="71" spans="1:51" x14ac:dyDescent="0.3">
      <c r="B71" t="s">
        <v>95</v>
      </c>
      <c r="C71">
        <v>0</v>
      </c>
      <c r="D71">
        <v>1</v>
      </c>
      <c r="E71">
        <v>2</v>
      </c>
      <c r="F71">
        <v>3</v>
      </c>
    </row>
    <row r="72" spans="1:51" x14ac:dyDescent="0.3">
      <c r="C72">
        <v>0</v>
      </c>
      <c r="D72">
        <v>1</v>
      </c>
      <c r="E72">
        <v>2</v>
      </c>
      <c r="F72">
        <v>3</v>
      </c>
    </row>
    <row r="78" spans="1:51" x14ac:dyDescent="0.3">
      <c r="AY78" t="s">
        <v>131</v>
      </c>
    </row>
    <row r="79" spans="1:51" x14ac:dyDescent="0.3">
      <c r="AY79" t="s">
        <v>132</v>
      </c>
    </row>
    <row r="80" spans="1:51" x14ac:dyDescent="0.3">
      <c r="AY80" t="s">
        <v>131</v>
      </c>
    </row>
    <row r="81" spans="51:51" x14ac:dyDescent="0.3">
      <c r="AY81" t="s">
        <v>132</v>
      </c>
    </row>
  </sheetData>
  <conditionalFormatting sqref="C38:F68">
    <cfRule type="colorScale" priority="2">
      <colorScale>
        <cfvo type="min"/>
        <cfvo type="max"/>
        <color theme="7" tint="0.79998168889431442"/>
        <color rgb="FFFF0000"/>
      </colorScale>
    </cfRule>
    <cfRule type="colorScale" priority="3">
      <colorScale>
        <cfvo type="min"/>
        <cfvo type="max"/>
        <color rgb="FFFCFCFF"/>
        <color rgb="FFF8696B"/>
      </colorScale>
    </cfRule>
  </conditionalFormatting>
  <conditionalFormatting sqref="C71:F71">
    <cfRule type="colorScale" priority="1">
      <colorScale>
        <cfvo type="min"/>
        <cfvo type="max"/>
        <color theme="7" tint="0.79998168889431442"/>
        <color rgb="FFFF0000"/>
      </colorScale>
    </cfRule>
    <cfRule type="colorScale" priority="4">
      <colorScale>
        <cfvo type="min"/>
        <cfvo type="max"/>
        <color rgb="FFFCFCFF"/>
        <color rgb="FFF8696B"/>
      </colorScale>
    </cfRule>
  </conditionalFormatting>
  <conditionalFormatting sqref="C38:N38 C39:E68 F39:F69 G39:N68">
    <cfRule type="colorScale" priority="6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drawing r:id="rId1"/>
  <legacy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1D878-70C2-4A6B-B612-CEFAF82C6444}">
  <dimension ref="A1:AU147"/>
  <sheetViews>
    <sheetView topLeftCell="AA28" workbookViewId="0">
      <selection activeCell="AG42" sqref="AG42:AM46"/>
    </sheetView>
  </sheetViews>
  <sheetFormatPr defaultRowHeight="14.4" x14ac:dyDescent="0.3"/>
  <cols>
    <col min="1" max="1" width="16.21875" bestFit="1" customWidth="1"/>
    <col min="29" max="29" width="2.21875" bestFit="1" customWidth="1"/>
    <col min="30" max="30" width="18.21875" customWidth="1"/>
    <col min="31" max="31" width="8.77734375" customWidth="1"/>
    <col min="33" max="33" width="15.109375" customWidth="1"/>
    <col min="34" max="34" width="20.109375" customWidth="1"/>
    <col min="35" max="35" width="19" customWidth="1"/>
    <col min="36" max="36" width="17.77734375" customWidth="1"/>
    <col min="37" max="37" width="9.109375" bestFit="1" customWidth="1"/>
    <col min="38" max="38" width="8.5546875" bestFit="1" customWidth="1"/>
    <col min="39" max="39" width="6.77734375" bestFit="1" customWidth="1"/>
    <col min="40" max="41" width="6.44140625" bestFit="1" customWidth="1"/>
    <col min="44" max="44" width="18.21875" bestFit="1" customWidth="1"/>
    <col min="45" max="45" width="16.77734375" bestFit="1" customWidth="1"/>
    <col min="46" max="46" width="15.77734375" bestFit="1" customWidth="1"/>
  </cols>
  <sheetData>
    <row r="1" spans="1:47" x14ac:dyDescent="0.3"/>
    <row r="2" spans="1:47" x14ac:dyDescent="0.3">
      <c r="A2" s="98" t="str">
        <f>$AD$6</f>
        <v>C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</row>
    <row r="3" spans="1:47" x14ac:dyDescent="0.3">
      <c r="AQ3" s="12" t="s">
        <v>71</v>
      </c>
    </row>
    <row r="5" spans="1:47" x14ac:dyDescent="0.3">
      <c r="A5">
        <f>control!AF101</f>
        <v>216</v>
      </c>
      <c r="B5">
        <f>control!AG101</f>
        <v>0</v>
      </c>
      <c r="C5">
        <f>control!AH101</f>
        <v>0</v>
      </c>
      <c r="D5">
        <f>control!AI101</f>
        <v>0</v>
      </c>
      <c r="E5">
        <f>control!AJ101</f>
        <v>0</v>
      </c>
      <c r="F5">
        <f>control!AK101</f>
        <v>0</v>
      </c>
      <c r="G5">
        <f>control!AL101</f>
        <v>0</v>
      </c>
      <c r="H5">
        <f>control!AM101</f>
        <v>0</v>
      </c>
      <c r="I5">
        <f>control!AN101</f>
        <v>0</v>
      </c>
      <c r="J5">
        <f>control!AO101</f>
        <v>0</v>
      </c>
      <c r="K5">
        <f>control!AP101</f>
        <v>0</v>
      </c>
      <c r="L5">
        <f>control!AQ101</f>
        <v>0</v>
      </c>
      <c r="M5">
        <f>control!AR101</f>
        <v>0</v>
      </c>
      <c r="AD5" s="33" t="s">
        <v>64</v>
      </c>
    </row>
    <row r="6" spans="1:47" x14ac:dyDescent="0.3">
      <c r="A6" t="str">
        <f>control!AF102</f>
        <v>Abs</v>
      </c>
      <c r="B6">
        <f>control!AG102</f>
        <v>1</v>
      </c>
      <c r="C6">
        <f>control!AH102</f>
        <v>2</v>
      </c>
      <c r="D6">
        <f>control!AI102</f>
        <v>3</v>
      </c>
      <c r="E6">
        <f>control!AJ102</f>
        <v>4</v>
      </c>
      <c r="F6">
        <f>control!AK102</f>
        <v>5</v>
      </c>
      <c r="G6">
        <f>control!AL102</f>
        <v>6</v>
      </c>
      <c r="H6">
        <f>control!AM102</f>
        <v>7</v>
      </c>
      <c r="I6">
        <f>control!AN102</f>
        <v>8</v>
      </c>
      <c r="J6">
        <f>control!AO102</f>
        <v>9</v>
      </c>
      <c r="K6">
        <f>control!AP102</f>
        <v>10</v>
      </c>
      <c r="L6">
        <f>control!AQ102</f>
        <v>11</v>
      </c>
      <c r="M6">
        <f>control!AR102</f>
        <v>12</v>
      </c>
      <c r="P6">
        <v>1</v>
      </c>
      <c r="Q6">
        <v>2</v>
      </c>
      <c r="R6">
        <v>3</v>
      </c>
      <c r="S6">
        <v>4</v>
      </c>
      <c r="T6">
        <v>5</v>
      </c>
      <c r="U6">
        <v>6</v>
      </c>
      <c r="V6">
        <v>7</v>
      </c>
      <c r="W6">
        <v>8</v>
      </c>
      <c r="X6">
        <v>9</v>
      </c>
      <c r="Y6">
        <v>10</v>
      </c>
      <c r="Z6">
        <v>11</v>
      </c>
      <c r="AA6">
        <v>12</v>
      </c>
      <c r="AD6" s="33" t="str">
        <f>Summary!B5</f>
        <v>C</v>
      </c>
      <c r="AE6" s="33" t="str">
        <f>Summary!C5</f>
        <v>P</v>
      </c>
      <c r="AF6" s="33" t="str">
        <f>Summary!D5</f>
        <v>P + B</v>
      </c>
      <c r="AG6" s="33" t="str">
        <f>Summary!E5</f>
        <v>B</v>
      </c>
      <c r="AH6" s="12"/>
      <c r="AN6" s="12"/>
      <c r="AO6" s="12"/>
      <c r="AQ6" s="32" t="s">
        <v>60</v>
      </c>
    </row>
    <row r="7" spans="1:47" x14ac:dyDescent="0.3">
      <c r="A7" t="str">
        <f>control!AF103</f>
        <v>A</v>
      </c>
      <c r="B7">
        <f>control!AG103</f>
        <v>0</v>
      </c>
      <c r="C7" t="str">
        <f>control!AH103</f>
        <v>0</v>
      </c>
      <c r="D7">
        <f>control!AI103</f>
        <v>0.45119999999999999</v>
      </c>
      <c r="E7">
        <f>control!AJ103</f>
        <v>2.2492999999999999</v>
      </c>
      <c r="F7">
        <f>control!AK103</f>
        <v>0</v>
      </c>
      <c r="G7" t="str">
        <f>control!AL103</f>
        <v>0</v>
      </c>
      <c r="H7" t="str">
        <f>control!AM103</f>
        <v>0</v>
      </c>
      <c r="I7" t="str">
        <f>control!AN103</f>
        <v>0</v>
      </c>
      <c r="J7">
        <f>control!AO103</f>
        <v>0</v>
      </c>
      <c r="K7">
        <f>control!AP103</f>
        <v>1.3807</v>
      </c>
      <c r="L7" t="str">
        <f>control!AQ103</f>
        <v>0</v>
      </c>
      <c r="M7" t="str">
        <f>control!AR103</f>
        <v>0</v>
      </c>
      <c r="O7" t="s">
        <v>1</v>
      </c>
      <c r="P7">
        <f t="shared" ref="P7:S14" si="0">IFERROR(B7/(SUM($B$7:$E$14))*LN(B7/(SUM($B$7:$E$14))),0)</f>
        <v>0</v>
      </c>
      <c r="Q7">
        <f t="shared" si="0"/>
        <v>0</v>
      </c>
      <c r="R7">
        <f t="shared" si="0"/>
        <v>-0.10171147197444401</v>
      </c>
      <c r="S7">
        <f t="shared" si="0"/>
        <v>-0.27782590668741169</v>
      </c>
      <c r="T7">
        <f t="shared" ref="T7:W14" si="1">IFERROR(F7/(SUM($F$7:$I$14))*LN(F7/(SUM($F$7:$I$14))),0)</f>
        <v>0</v>
      </c>
      <c r="U7">
        <f t="shared" si="1"/>
        <v>0</v>
      </c>
      <c r="V7">
        <f t="shared" si="1"/>
        <v>0</v>
      </c>
      <c r="W7">
        <f t="shared" si="1"/>
        <v>0</v>
      </c>
      <c r="X7">
        <f t="shared" ref="X7:AA14" si="2">IFERROR(J7/(SUM($J$7:$M$14))*LN(J7/(SUM($J$7:$M$14))),0)</f>
        <v>0</v>
      </c>
      <c r="Y7">
        <f t="shared" si="2"/>
        <v>-0.24898655372688688</v>
      </c>
      <c r="Z7">
        <f t="shared" si="2"/>
        <v>0</v>
      </c>
      <c r="AA7">
        <f t="shared" si="2"/>
        <v>0</v>
      </c>
      <c r="AC7" s="12" t="s">
        <v>1</v>
      </c>
      <c r="AD7">
        <f>SUM($P7:$S14)*-1</f>
        <v>2.3401607519482091</v>
      </c>
      <c r="AE7">
        <f>SUM($P20:$S27)*-1</f>
        <v>0.27548751265396954</v>
      </c>
      <c r="AF7">
        <f>SUM($P32:$S39)*-1</f>
        <v>1.4270087766809807</v>
      </c>
      <c r="AG7">
        <f>SUM($P44:$S51)*-1</f>
        <v>1.1313418900369867</v>
      </c>
    </row>
    <row r="8" spans="1:47" x14ac:dyDescent="0.3">
      <c r="A8" t="str">
        <f>control!AF104</f>
        <v>B</v>
      </c>
      <c r="B8" t="str">
        <f>control!AG104</f>
        <v>0</v>
      </c>
      <c r="C8" t="str">
        <f>control!AH104</f>
        <v>0</v>
      </c>
      <c r="D8" t="str">
        <f>control!AI104</f>
        <v>0</v>
      </c>
      <c r="E8" t="str">
        <f>control!AJ104</f>
        <v>0</v>
      </c>
      <c r="F8" t="str">
        <f>control!AK104</f>
        <v>0</v>
      </c>
      <c r="G8" t="str">
        <f>control!AL104</f>
        <v>0</v>
      </c>
      <c r="H8" t="str">
        <f>control!AM104</f>
        <v>0</v>
      </c>
      <c r="I8">
        <f>control!AN104</f>
        <v>2.3727000000000005</v>
      </c>
      <c r="J8" t="str">
        <f>control!AO104</f>
        <v>0</v>
      </c>
      <c r="K8">
        <f>control!AP104</f>
        <v>1.1498999999999997</v>
      </c>
      <c r="L8" t="str">
        <f>control!AQ104</f>
        <v>0</v>
      </c>
      <c r="M8">
        <f>control!AR104</f>
        <v>1.3883999999999999</v>
      </c>
      <c r="O8" t="s">
        <v>2</v>
      </c>
      <c r="P8">
        <f t="shared" si="0"/>
        <v>0</v>
      </c>
      <c r="Q8">
        <f t="shared" si="0"/>
        <v>0</v>
      </c>
      <c r="R8">
        <f t="shared" si="0"/>
        <v>0</v>
      </c>
      <c r="S8">
        <f t="shared" si="0"/>
        <v>0</v>
      </c>
      <c r="T8">
        <f t="shared" si="1"/>
        <v>0</v>
      </c>
      <c r="U8">
        <f t="shared" si="1"/>
        <v>0</v>
      </c>
      <c r="V8">
        <f t="shared" si="1"/>
        <v>0</v>
      </c>
      <c r="W8">
        <f t="shared" si="1"/>
        <v>-0.30419840404735016</v>
      </c>
      <c r="X8">
        <f t="shared" si="2"/>
        <v>0</v>
      </c>
      <c r="Y8">
        <f t="shared" si="2"/>
        <v>-0.22491890989467136</v>
      </c>
      <c r="Z8">
        <f t="shared" si="2"/>
        <v>0</v>
      </c>
      <c r="AA8">
        <f t="shared" si="2"/>
        <v>-0.24973073522007677</v>
      </c>
      <c r="AC8" s="12" t="s">
        <v>2</v>
      </c>
      <c r="AD8">
        <f>SUM($T7:$W14)*-1</f>
        <v>2.2061323405226707</v>
      </c>
      <c r="AE8">
        <f>SUM($T20:$W27)*-1</f>
        <v>0.17931192788244055</v>
      </c>
      <c r="AF8">
        <f>SUM($T32:$W39)*-1</f>
        <v>0.26892769156297602</v>
      </c>
      <c r="AG8">
        <f>SUM($T44:$W51)*-1</f>
        <v>0.85478623811061683</v>
      </c>
      <c r="AR8" s="33" t="s">
        <v>64</v>
      </c>
      <c r="AS8" s="33" t="s">
        <v>65</v>
      </c>
      <c r="AT8" s="33" t="s">
        <v>66</v>
      </c>
    </row>
    <row r="9" spans="1:47" x14ac:dyDescent="0.3">
      <c r="A9" t="str">
        <f>control!AF105</f>
        <v>C</v>
      </c>
      <c r="B9" t="str">
        <f>control!AG105</f>
        <v>0</v>
      </c>
      <c r="C9">
        <f>control!AH105</f>
        <v>3.0299999999999994E-2</v>
      </c>
      <c r="D9" t="str">
        <f>control!AI105</f>
        <v>0</v>
      </c>
      <c r="E9">
        <f>control!AJ105</f>
        <v>0.67589999999999995</v>
      </c>
      <c r="F9">
        <f>control!AK105</f>
        <v>0.84929999999999994</v>
      </c>
      <c r="G9" t="str">
        <f>control!AL105</f>
        <v>0</v>
      </c>
      <c r="H9" t="str">
        <f>control!AM105</f>
        <v>0</v>
      </c>
      <c r="I9">
        <f>control!AN105</f>
        <v>1.1841999999999999</v>
      </c>
      <c r="J9">
        <f>control!AO105</f>
        <v>0.16429999999999989</v>
      </c>
      <c r="K9">
        <f>control!AP105</f>
        <v>1.4592000000000001</v>
      </c>
      <c r="L9" t="str">
        <f>control!AQ105</f>
        <v>0</v>
      </c>
      <c r="M9" t="str">
        <f>control!AR105</f>
        <v>0</v>
      </c>
      <c r="O9" t="s">
        <v>3</v>
      </c>
      <c r="P9">
        <f t="shared" si="0"/>
        <v>0</v>
      </c>
      <c r="Q9">
        <f t="shared" si="0"/>
        <v>-1.20215302996732E-2</v>
      </c>
      <c r="R9">
        <f t="shared" si="0"/>
        <v>0</v>
      </c>
      <c r="S9">
        <f t="shared" si="0"/>
        <v>-0.13503647789962051</v>
      </c>
      <c r="T9">
        <f t="shared" si="1"/>
        <v>-0.17283725846095449</v>
      </c>
      <c r="U9">
        <f t="shared" si="1"/>
        <v>0</v>
      </c>
      <c r="V9">
        <f t="shared" si="1"/>
        <v>0</v>
      </c>
      <c r="W9">
        <f t="shared" si="1"/>
        <v>-0.21214068462410871</v>
      </c>
      <c r="X9">
        <f t="shared" si="2"/>
        <v>-5.8815917972294164E-2</v>
      </c>
      <c r="Y9">
        <f t="shared" si="2"/>
        <v>-0.25640877119165101</v>
      </c>
      <c r="Z9">
        <f t="shared" si="2"/>
        <v>0</v>
      </c>
      <c r="AA9">
        <f t="shared" si="2"/>
        <v>0</v>
      </c>
      <c r="AC9" s="12" t="s">
        <v>3</v>
      </c>
      <c r="AD9">
        <f>SUM($X7:$AA14)*-1</f>
        <v>2.3551991381124942</v>
      </c>
      <c r="AE9">
        <f>SUM($X20:$AA27)*-1</f>
        <v>4.3329160022741398E-2</v>
      </c>
      <c r="AF9">
        <f>SUM($X32:$AA39)*-1</f>
        <v>2.0306055414650808</v>
      </c>
      <c r="AG9">
        <f>SUM($X44:$AA51)*-1</f>
        <v>0.51728360420619379</v>
      </c>
      <c r="AQ9" s="38" t="str">
        <f>$AD$6</f>
        <v>C</v>
      </c>
      <c r="AR9" s="39">
        <f>AVERAGE(AD7:AD9)</f>
        <v>2.300497410194458</v>
      </c>
      <c r="AS9" s="39">
        <f>AVERAGE(AD15:AD17)</f>
        <v>0.9166491790526804</v>
      </c>
      <c r="AT9" s="47">
        <f>AVERAGE(AD23:AD25)</f>
        <v>10.666666666666666</v>
      </c>
    </row>
    <row r="10" spans="1:47" x14ac:dyDescent="0.3">
      <c r="A10" t="str">
        <f>control!AF106</f>
        <v>D</v>
      </c>
      <c r="B10" t="str">
        <f>control!AG106</f>
        <v>0</v>
      </c>
      <c r="C10" t="str">
        <f>control!AH106</f>
        <v>0</v>
      </c>
      <c r="D10">
        <f>control!AI106</f>
        <v>0.55820000000000003</v>
      </c>
      <c r="E10" t="str">
        <f>control!AJ106</f>
        <v>0</v>
      </c>
      <c r="F10" t="str">
        <f>control!AK106</f>
        <v>0</v>
      </c>
      <c r="G10">
        <f>control!AL106</f>
        <v>1.9237999999999997</v>
      </c>
      <c r="H10">
        <f>control!AM106</f>
        <v>0.60420000000000007</v>
      </c>
      <c r="I10" t="str">
        <f>control!AN106</f>
        <v>0</v>
      </c>
      <c r="J10">
        <f>control!AO106</f>
        <v>1.2393999999999998</v>
      </c>
      <c r="K10">
        <f>control!AP106</f>
        <v>0.57229999999999981</v>
      </c>
      <c r="L10" t="str">
        <f>control!AQ106</f>
        <v>0</v>
      </c>
      <c r="M10">
        <f>control!AR106</f>
        <v>1.1814</v>
      </c>
      <c r="O10" t="s">
        <v>4</v>
      </c>
      <c r="P10">
        <f t="shared" si="0"/>
        <v>0</v>
      </c>
      <c r="Q10">
        <f t="shared" si="0"/>
        <v>0</v>
      </c>
      <c r="R10">
        <f t="shared" si="0"/>
        <v>-0.11829639216040673</v>
      </c>
      <c r="S10">
        <f t="shared" si="0"/>
        <v>0</v>
      </c>
      <c r="T10">
        <f t="shared" si="1"/>
        <v>0</v>
      </c>
      <c r="U10">
        <f t="shared" si="1"/>
        <v>-0.2762170776021261</v>
      </c>
      <c r="V10">
        <f t="shared" si="1"/>
        <v>-0.13803668857079271</v>
      </c>
      <c r="W10">
        <f t="shared" si="1"/>
        <v>0</v>
      </c>
      <c r="X10">
        <f t="shared" si="2"/>
        <v>-0.23467241487533477</v>
      </c>
      <c r="Y10">
        <f t="shared" si="2"/>
        <v>-0.14526710907468565</v>
      </c>
      <c r="Z10">
        <f t="shared" si="2"/>
        <v>0</v>
      </c>
      <c r="AA10">
        <f t="shared" si="2"/>
        <v>-0.22841577413193409</v>
      </c>
      <c r="AQ10" s="40" t="str">
        <f>$AE$6</f>
        <v>P</v>
      </c>
      <c r="AR10" s="13">
        <f>AVERAGE(AE7:AE9)</f>
        <v>0.1660428668530505</v>
      </c>
      <c r="AS10" s="13">
        <f>AVERAGE(AE15:AE17)</f>
        <v>8.0177974280126102E-2</v>
      </c>
      <c r="AT10" s="48">
        <f>AVERAGE(AE23:AE25)</f>
        <v>0</v>
      </c>
    </row>
    <row r="11" spans="1:47" x14ac:dyDescent="0.3">
      <c r="A11" t="str">
        <f>control!AF107</f>
        <v>E</v>
      </c>
      <c r="B11">
        <f>control!AG107</f>
        <v>0.11869999999999992</v>
      </c>
      <c r="C11">
        <f>control!AH107</f>
        <v>1.9952999999999999</v>
      </c>
      <c r="D11">
        <f>control!AI107</f>
        <v>2.3220000000000001</v>
      </c>
      <c r="E11">
        <f>control!AJ107</f>
        <v>0.28399999999999997</v>
      </c>
      <c r="F11">
        <f>control!AK107</f>
        <v>0.60209999999999986</v>
      </c>
      <c r="G11" t="str">
        <f>control!AL107</f>
        <v>0</v>
      </c>
      <c r="H11" t="str">
        <f>control!AM107</f>
        <v>0</v>
      </c>
      <c r="I11" t="str">
        <f>control!AN107</f>
        <v>0</v>
      </c>
      <c r="J11" t="str">
        <f>control!AO107</f>
        <v>0</v>
      </c>
      <c r="K11">
        <f>control!AP107</f>
        <v>0.56919999999999993</v>
      </c>
      <c r="L11" t="str">
        <f>control!AQ107</f>
        <v>0</v>
      </c>
      <c r="M11" t="str">
        <f>control!AR107</f>
        <v>0</v>
      </c>
      <c r="O11" t="s">
        <v>5</v>
      </c>
      <c r="P11">
        <f t="shared" si="0"/>
        <v>-3.6812582998644892E-2</v>
      </c>
      <c r="Q11">
        <f t="shared" si="0"/>
        <v>-0.26161937334439572</v>
      </c>
      <c r="R11">
        <f t="shared" si="0"/>
        <v>-0.28212002198654829</v>
      </c>
      <c r="S11">
        <f t="shared" si="0"/>
        <v>-7.2360710868803316E-2</v>
      </c>
      <c r="T11">
        <f t="shared" si="1"/>
        <v>-0.13771056344584923</v>
      </c>
      <c r="U11">
        <f t="shared" si="1"/>
        <v>0</v>
      </c>
      <c r="V11">
        <f t="shared" si="1"/>
        <v>0</v>
      </c>
      <c r="W11">
        <f t="shared" si="1"/>
        <v>0</v>
      </c>
      <c r="X11">
        <f t="shared" si="2"/>
        <v>0</v>
      </c>
      <c r="Y11">
        <f t="shared" si="2"/>
        <v>-0.14473824150480127</v>
      </c>
      <c r="Z11">
        <f t="shared" si="2"/>
        <v>0</v>
      </c>
      <c r="AA11">
        <f t="shared" si="2"/>
        <v>0</v>
      </c>
      <c r="AQ11" s="41" t="str">
        <f>$AF$6</f>
        <v>P + B</v>
      </c>
      <c r="AR11" s="42">
        <f>AVERAGE(AF7:AF9)</f>
        <v>1.2421806699030125</v>
      </c>
      <c r="AS11" s="42">
        <f>AVERAGE(AF15:AF17)</f>
        <v>0.63818413175061739</v>
      </c>
      <c r="AT11" s="49">
        <f>AVERAGE(AF23:AF25)</f>
        <v>6.333333333333333</v>
      </c>
    </row>
    <row r="12" spans="1:47" x14ac:dyDescent="0.3">
      <c r="A12" t="str">
        <f>control!AF108</f>
        <v>F</v>
      </c>
      <c r="B12">
        <f>control!AG108</f>
        <v>1.9361999999999999</v>
      </c>
      <c r="C12">
        <f>control!AH108</f>
        <v>0.43700000000000006</v>
      </c>
      <c r="D12">
        <f>control!AI108</f>
        <v>5.5899999999999894E-2</v>
      </c>
      <c r="E12" t="str">
        <f>control!AJ108</f>
        <v>0</v>
      </c>
      <c r="F12" t="str">
        <f>control!AK108</f>
        <v>0</v>
      </c>
      <c r="G12" t="str">
        <f>control!AL108</f>
        <v>0</v>
      </c>
      <c r="H12" t="str">
        <f>control!AM108</f>
        <v>0</v>
      </c>
      <c r="I12" t="str">
        <f>control!AN108</f>
        <v>0</v>
      </c>
      <c r="J12" t="str">
        <f>control!AO108</f>
        <v>0</v>
      </c>
      <c r="K12">
        <f>control!AP108</f>
        <v>1.4236999999999997</v>
      </c>
      <c r="L12" t="str">
        <f>control!AQ108</f>
        <v>0</v>
      </c>
      <c r="M12">
        <f>control!AR108</f>
        <v>1.2151999999999998</v>
      </c>
      <c r="O12" t="s">
        <v>6</v>
      </c>
      <c r="P12">
        <f t="shared" si="0"/>
        <v>-0.25756330333454369</v>
      </c>
      <c r="Q12">
        <f t="shared" si="0"/>
        <v>-9.9396912568526341E-2</v>
      </c>
      <c r="R12">
        <f t="shared" si="0"/>
        <v>-2.0006658242836123E-2</v>
      </c>
      <c r="S12">
        <f t="shared" si="0"/>
        <v>0</v>
      </c>
      <c r="T12">
        <f t="shared" si="1"/>
        <v>0</v>
      </c>
      <c r="U12">
        <f t="shared" si="1"/>
        <v>0</v>
      </c>
      <c r="V12">
        <f t="shared" si="1"/>
        <v>0</v>
      </c>
      <c r="W12">
        <f t="shared" si="1"/>
        <v>0</v>
      </c>
      <c r="X12">
        <f t="shared" si="2"/>
        <v>0</v>
      </c>
      <c r="Y12">
        <f t="shared" si="2"/>
        <v>-0.25309705154418083</v>
      </c>
      <c r="Z12">
        <f t="shared" si="2"/>
        <v>0</v>
      </c>
      <c r="AA12">
        <f t="shared" si="2"/>
        <v>-0.2320900491987444</v>
      </c>
      <c r="AQ12" s="38" t="str">
        <f>$AG$6</f>
        <v>B</v>
      </c>
      <c r="AR12" s="39">
        <f>AVERAGE(AG7:AG9)</f>
        <v>0.83447057745126585</v>
      </c>
      <c r="AS12" s="39">
        <f>AVERAGE(AG15:AG17)</f>
        <v>0.3230305947606873</v>
      </c>
      <c r="AT12" s="47">
        <f>AVERAGE(AG23:AG25)</f>
        <v>3.6666666666666665</v>
      </c>
    </row>
    <row r="13" spans="1:47" x14ac:dyDescent="0.3">
      <c r="A13" t="str">
        <f>control!AF109</f>
        <v>G</v>
      </c>
      <c r="B13">
        <f>control!AG109</f>
        <v>2.0263</v>
      </c>
      <c r="C13">
        <f>control!AH109</f>
        <v>9.1000000000000025E-2</v>
      </c>
      <c r="D13" t="str">
        <f>control!AI109</f>
        <v>0</v>
      </c>
      <c r="E13" t="str">
        <f>control!AJ109</f>
        <v>0</v>
      </c>
      <c r="F13">
        <f>control!AK109</f>
        <v>1.8966999999999998</v>
      </c>
      <c r="G13">
        <f>control!AL109</f>
        <v>1.0164999999999997</v>
      </c>
      <c r="H13" t="str">
        <f>control!AM109</f>
        <v>0</v>
      </c>
      <c r="I13" t="str">
        <f>control!AN109</f>
        <v>0</v>
      </c>
      <c r="J13" t="str">
        <f>control!AO109</f>
        <v>0</v>
      </c>
      <c r="K13">
        <f>control!AP109</f>
        <v>0.23889999999999989</v>
      </c>
      <c r="L13" t="str">
        <f>control!AQ109</f>
        <v>0</v>
      </c>
      <c r="M13" t="str">
        <f>control!AR109</f>
        <v>0</v>
      </c>
      <c r="O13" t="s">
        <v>7</v>
      </c>
      <c r="P13">
        <f t="shared" si="0"/>
        <v>-0.26370230921394738</v>
      </c>
      <c r="Q13">
        <f t="shared" si="0"/>
        <v>-2.9755978167023231E-2</v>
      </c>
      <c r="R13">
        <f t="shared" si="0"/>
        <v>0</v>
      </c>
      <c r="S13">
        <f t="shared" si="0"/>
        <v>0</v>
      </c>
      <c r="T13">
        <f t="shared" si="1"/>
        <v>-0.27429824034187078</v>
      </c>
      <c r="U13">
        <f t="shared" si="1"/>
        <v>-0.19347493642137137</v>
      </c>
      <c r="V13">
        <f t="shared" si="1"/>
        <v>0</v>
      </c>
      <c r="W13">
        <f t="shared" si="1"/>
        <v>0</v>
      </c>
      <c r="X13">
        <f t="shared" si="2"/>
        <v>0</v>
      </c>
      <c r="Y13">
        <f t="shared" si="2"/>
        <v>-7.8057609777232473E-2</v>
      </c>
      <c r="Z13">
        <f t="shared" si="2"/>
        <v>0</v>
      </c>
      <c r="AA13">
        <f t="shared" si="2"/>
        <v>0</v>
      </c>
      <c r="AD13" s="33" t="s">
        <v>65</v>
      </c>
      <c r="AQ13" s="63"/>
      <c r="AR13" s="13"/>
      <c r="AS13" s="13"/>
      <c r="AT13" s="48"/>
      <c r="AU13" s="12"/>
    </row>
    <row r="14" spans="1:47" x14ac:dyDescent="0.3">
      <c r="A14" t="str">
        <f>control!AF110</f>
        <v>H</v>
      </c>
      <c r="B14">
        <f>control!AG110</f>
        <v>2.0507999999999997</v>
      </c>
      <c r="C14" t="str">
        <f>control!AH110</f>
        <v>0</v>
      </c>
      <c r="D14" t="str">
        <f>control!AI110</f>
        <v>0</v>
      </c>
      <c r="E14">
        <f>control!AJ110</f>
        <v>0.48179999999999995</v>
      </c>
      <c r="F14">
        <f>control!AK110</f>
        <v>1.9263999999999999</v>
      </c>
      <c r="G14">
        <f>control!AL110</f>
        <v>1.2682</v>
      </c>
      <c r="H14" t="str">
        <f>control!AM110</f>
        <v>0</v>
      </c>
      <c r="I14" t="str">
        <f>control!AN110</f>
        <v>0</v>
      </c>
      <c r="J14" t="str">
        <f>control!AO110</f>
        <v>0</v>
      </c>
      <c r="K14" t="str">
        <f>control!AP110</f>
        <v>0</v>
      </c>
      <c r="L14" t="str">
        <f>control!AQ110</f>
        <v>0</v>
      </c>
      <c r="M14" t="str">
        <f>control!AR110</f>
        <v>0</v>
      </c>
      <c r="O14" t="s">
        <v>8</v>
      </c>
      <c r="P14">
        <f t="shared" si="0"/>
        <v>-0.26532719259954363</v>
      </c>
      <c r="Q14">
        <f t="shared" si="0"/>
        <v>0</v>
      </c>
      <c r="R14">
        <f t="shared" si="0"/>
        <v>0</v>
      </c>
      <c r="S14">
        <f t="shared" si="0"/>
        <v>-0.10660392960184004</v>
      </c>
      <c r="T14">
        <f t="shared" si="1"/>
        <v>-0.27639969546067517</v>
      </c>
      <c r="U14">
        <f t="shared" si="1"/>
        <v>-0.22081879154757217</v>
      </c>
      <c r="V14">
        <f t="shared" si="1"/>
        <v>0</v>
      </c>
      <c r="W14">
        <f t="shared" si="1"/>
        <v>0</v>
      </c>
      <c r="X14">
        <f t="shared" si="2"/>
        <v>0</v>
      </c>
      <c r="Y14">
        <f t="shared" si="2"/>
        <v>0</v>
      </c>
      <c r="Z14">
        <f t="shared" si="2"/>
        <v>0</v>
      </c>
      <c r="AA14">
        <f t="shared" si="2"/>
        <v>0</v>
      </c>
      <c r="AD14" s="33" t="str">
        <f>Summary!B5</f>
        <v>C</v>
      </c>
      <c r="AE14" s="33" t="str">
        <f>Summary!C5</f>
        <v>P</v>
      </c>
      <c r="AF14" s="33" t="str">
        <f>Summary!D5</f>
        <v>P + B</v>
      </c>
      <c r="AG14" s="33" t="str">
        <f>Summary!E5</f>
        <v>B</v>
      </c>
      <c r="AH14" s="12"/>
      <c r="AN14" s="12"/>
      <c r="AO14" s="12"/>
      <c r="AQ14" s="64"/>
      <c r="AR14" s="42"/>
      <c r="AS14" s="42"/>
      <c r="AT14" s="49"/>
    </row>
    <row r="15" spans="1:47" x14ac:dyDescent="0.3">
      <c r="AC15" t="s">
        <v>1</v>
      </c>
      <c r="AD15">
        <f>AD7/LN(COUNTIF($B$7:$E$14,"&gt;0"))</f>
        <v>0.84403457792966718</v>
      </c>
      <c r="AE15">
        <f>AE7/LN(COUNTIF($B$20:$E$27,"&gt;0"))</f>
        <v>0.14157257609644067</v>
      </c>
      <c r="AF15">
        <f>AF7/LN(COUNTIF($B$32:$E$39,"&gt;0"))</f>
        <v>0.59510888272265761</v>
      </c>
      <c r="AG15">
        <f>AG7/LN(COUNTIF($B$44:$E$51,"&gt;0"))</f>
        <v>0.34724013755712946</v>
      </c>
      <c r="AQ15" s="65"/>
      <c r="AR15" s="39"/>
      <c r="AS15" s="39"/>
      <c r="AT15" s="47"/>
    </row>
    <row r="16" spans="1:47" x14ac:dyDescent="0.3">
      <c r="AC16" t="s">
        <v>2</v>
      </c>
      <c r="AD16">
        <f>AD8/LN(COUNTIF($F$7:$I$14,"&gt;0"))</f>
        <v>0.95811110183730153</v>
      </c>
      <c r="AE16">
        <f>AE8/LN(COUNTIF($F$20:$I$27,"&gt;0"))</f>
        <v>7.477888209570617E-2</v>
      </c>
      <c r="AF16" s="85">
        <v>0.55000000000000004</v>
      </c>
      <c r="AG16">
        <f>AG8/LN(COUNTIF($F$44:$I$51,"&gt;0"))</f>
        <v>0.439273230845521</v>
      </c>
      <c r="AI16" s="85" t="s">
        <v>128</v>
      </c>
      <c r="AJ16" s="85"/>
      <c r="AK16" s="85"/>
      <c r="AQ16" s="63"/>
      <c r="AR16" s="13"/>
      <c r="AS16" s="13"/>
      <c r="AT16" s="48"/>
    </row>
    <row r="17" spans="1:46" x14ac:dyDescent="0.3">
      <c r="A17" s="98" t="str">
        <f>$AE$6</f>
        <v>P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C17" t="s">
        <v>3</v>
      </c>
      <c r="AD17">
        <f>AD9/LN(COUNTIF($J$7:$M$14,"&gt;0"))</f>
        <v>0.94780185739107259</v>
      </c>
      <c r="AE17">
        <f>AE9/LN(COUNTIF($J$20:$M$27,"&gt;0"))</f>
        <v>2.4182464648231455E-2</v>
      </c>
      <c r="AF17">
        <f>AF9/LN(COUNTIF($J$32:$M$39,"&gt;0"))</f>
        <v>0.76944351252919452</v>
      </c>
      <c r="AG17">
        <f>AG9/LN(COUNTIF($J$44:$M$51,"&gt;0"))</f>
        <v>0.18257841587941143</v>
      </c>
      <c r="AQ17" s="64"/>
      <c r="AR17" s="42"/>
      <c r="AS17" s="42"/>
      <c r="AT17" s="49"/>
    </row>
    <row r="18" spans="1:46" x14ac:dyDescent="0.3">
      <c r="A18">
        <f>paracetamol!AF101</f>
        <v>216</v>
      </c>
      <c r="B18">
        <f>paracetamol!AG101</f>
        <v>0</v>
      </c>
      <c r="C18">
        <f>paracetamol!AH101</f>
        <v>0</v>
      </c>
      <c r="D18">
        <f>paracetamol!AI101</f>
        <v>0</v>
      </c>
      <c r="E18">
        <f>paracetamol!AJ101</f>
        <v>0</v>
      </c>
      <c r="F18">
        <f>paracetamol!AK101</f>
        <v>0</v>
      </c>
      <c r="G18">
        <f>paracetamol!AL101</f>
        <v>0</v>
      </c>
      <c r="H18">
        <f>paracetamol!AM101</f>
        <v>0</v>
      </c>
      <c r="I18">
        <f>paracetamol!AN101</f>
        <v>0</v>
      </c>
      <c r="J18">
        <f>paracetamol!AO101</f>
        <v>0</v>
      </c>
      <c r="K18">
        <f>paracetamol!AP101</f>
        <v>0</v>
      </c>
      <c r="L18">
        <f>paracetamol!AQ101</f>
        <v>0</v>
      </c>
      <c r="M18">
        <f>paracetamol!AR101</f>
        <v>0</v>
      </c>
      <c r="AQ18" s="65"/>
      <c r="AR18" s="39"/>
      <c r="AS18" s="39"/>
      <c r="AT18" s="47"/>
    </row>
    <row r="19" spans="1:46" x14ac:dyDescent="0.3">
      <c r="A19" t="str">
        <f>paracetamol!AF102</f>
        <v>Abs</v>
      </c>
      <c r="B19">
        <f>paracetamol!AG102</f>
        <v>1</v>
      </c>
      <c r="C19">
        <f>paracetamol!AH102</f>
        <v>2</v>
      </c>
      <c r="D19">
        <f>paracetamol!AI102</f>
        <v>3</v>
      </c>
      <c r="E19">
        <f>paracetamol!AJ102</f>
        <v>4</v>
      </c>
      <c r="F19">
        <f>paracetamol!AK102</f>
        <v>5</v>
      </c>
      <c r="G19">
        <f>paracetamol!AL102</f>
        <v>6</v>
      </c>
      <c r="H19">
        <f>paracetamol!AM102</f>
        <v>7</v>
      </c>
      <c r="I19">
        <f>paracetamol!AN102</f>
        <v>8</v>
      </c>
      <c r="J19">
        <f>paracetamol!AO102</f>
        <v>9</v>
      </c>
      <c r="K19">
        <f>paracetamol!AP102</f>
        <v>10</v>
      </c>
      <c r="L19">
        <f>paracetamol!AQ102</f>
        <v>11</v>
      </c>
      <c r="M19">
        <f>paracetamol!AR102</f>
        <v>12</v>
      </c>
      <c r="P19">
        <v>1</v>
      </c>
      <c r="Q19">
        <v>2</v>
      </c>
      <c r="R19">
        <v>3</v>
      </c>
      <c r="S19">
        <v>4</v>
      </c>
      <c r="T19">
        <v>5</v>
      </c>
      <c r="U19">
        <v>6</v>
      </c>
      <c r="V19">
        <v>7</v>
      </c>
      <c r="W19">
        <v>8</v>
      </c>
      <c r="X19">
        <v>9</v>
      </c>
      <c r="Y19">
        <v>10</v>
      </c>
      <c r="Z19">
        <v>11</v>
      </c>
      <c r="AA19">
        <v>12</v>
      </c>
      <c r="AQ19" s="63"/>
      <c r="AR19" s="13"/>
      <c r="AS19" s="13"/>
      <c r="AT19" s="48"/>
    </row>
    <row r="20" spans="1:46" x14ac:dyDescent="0.3">
      <c r="A20" t="str">
        <f>paracetamol!AF103</f>
        <v>A</v>
      </c>
      <c r="B20" s="72">
        <f>paracetamol!AG103</f>
        <v>0</v>
      </c>
      <c r="C20" t="str">
        <f>paracetamol!AH103</f>
        <v>0</v>
      </c>
      <c r="D20" t="str">
        <f>paracetamol!AI103</f>
        <v>0</v>
      </c>
      <c r="E20" t="str">
        <f>paracetamol!AJ103</f>
        <v>0</v>
      </c>
      <c r="F20" s="72" t="str">
        <f>paracetamol!AK103</f>
        <v>0</v>
      </c>
      <c r="G20" t="str">
        <f>paracetamol!AL103</f>
        <v>0</v>
      </c>
      <c r="H20">
        <f>paracetamol!AM103</f>
        <v>1.6500000000000015E-2</v>
      </c>
      <c r="I20">
        <f>paracetamol!AN103</f>
        <v>6.579999999999997E-2</v>
      </c>
      <c r="J20" s="72">
        <f>paracetamol!AO103</f>
        <v>0</v>
      </c>
      <c r="K20" t="str">
        <f>paracetamol!AP103</f>
        <v>0</v>
      </c>
      <c r="L20">
        <f>paracetamol!AQ103</f>
        <v>1.799999999999996E-2</v>
      </c>
      <c r="M20">
        <f>paracetamol!AR103</f>
        <v>1.8199999999999994E-2</v>
      </c>
      <c r="O20" t="s">
        <v>1</v>
      </c>
      <c r="P20">
        <f t="shared" ref="P20:S27" si="3">IFERROR(B20/(SUM($B$7:$E$14))*LN(B20/(SUM($B$7:$E$14))),0)</f>
        <v>0</v>
      </c>
      <c r="Q20">
        <f t="shared" si="3"/>
        <v>0</v>
      </c>
      <c r="R20">
        <f t="shared" si="3"/>
        <v>0</v>
      </c>
      <c r="S20">
        <f t="shared" si="3"/>
        <v>0</v>
      </c>
      <c r="T20">
        <f t="shared" ref="T20:W27" si="4">IFERROR(F20/(SUM($F$7:$I$14))*LN(F20/(SUM($F$7:$I$14))),0)</f>
        <v>0</v>
      </c>
      <c r="U20">
        <f t="shared" si="4"/>
        <v>0</v>
      </c>
      <c r="V20">
        <f t="shared" si="4"/>
        <v>-8.1238106225594107E-3</v>
      </c>
      <c r="W20">
        <f t="shared" si="4"/>
        <v>-2.5725868715718622E-2</v>
      </c>
      <c r="X20">
        <f t="shared" ref="X20:AA27" si="5">IFERROR(J20/(SUM($J$7:$M$14))*LN(J20/(SUM($J$7:$M$14))),0)</f>
        <v>0</v>
      </c>
      <c r="Y20">
        <f t="shared" si="5"/>
        <v>0</v>
      </c>
      <c r="Z20">
        <f t="shared" si="5"/>
        <v>-9.7654185347854083E-3</v>
      </c>
      <c r="AA20">
        <f t="shared" si="5"/>
        <v>-9.857139931237404E-3</v>
      </c>
      <c r="AQ20" s="64"/>
      <c r="AR20" s="42"/>
      <c r="AS20" s="42"/>
      <c r="AT20" s="49"/>
    </row>
    <row r="21" spans="1:46" x14ac:dyDescent="0.3">
      <c r="A21" t="str">
        <f>paracetamol!AF104</f>
        <v>B</v>
      </c>
      <c r="B21">
        <f>paracetamol!AG104</f>
        <v>0.1794</v>
      </c>
      <c r="C21">
        <f>paracetamol!AH104</f>
        <v>0.21759999999999999</v>
      </c>
      <c r="D21" t="str">
        <f>paracetamol!AI104</f>
        <v>0</v>
      </c>
      <c r="E21">
        <f>paracetamol!AJ104</f>
        <v>7.0000000000000062E-3</v>
      </c>
      <c r="F21">
        <f>paracetamol!AK104</f>
        <v>4.4800000000000006E-2</v>
      </c>
      <c r="G21">
        <f>paracetamol!AL104</f>
        <v>0.14589999999999997</v>
      </c>
      <c r="H21" t="str">
        <f>paracetamol!AM104</f>
        <v>0</v>
      </c>
      <c r="I21" t="str">
        <f>paracetamol!AN104</f>
        <v>0</v>
      </c>
      <c r="J21" t="str">
        <f>paracetamol!AO104</f>
        <v>0</v>
      </c>
      <c r="K21" t="str">
        <f>paracetamol!AP104</f>
        <v>0</v>
      </c>
      <c r="L21" t="str">
        <f>paracetamol!AQ104</f>
        <v>0</v>
      </c>
      <c r="M21" t="str">
        <f>paracetamol!AR104</f>
        <v>0</v>
      </c>
      <c r="O21" t="s">
        <v>2</v>
      </c>
      <c r="P21">
        <f t="shared" si="3"/>
        <v>-5.0937220878804132E-2</v>
      </c>
      <c r="Q21">
        <f t="shared" si="3"/>
        <v>-5.9118712708948362E-2</v>
      </c>
      <c r="R21">
        <f t="shared" si="3"/>
        <v>0</v>
      </c>
      <c r="S21">
        <f t="shared" si="3"/>
        <v>-3.4278937014129061E-3</v>
      </c>
      <c r="T21">
        <f t="shared" si="4"/>
        <v>-1.877768956052233E-2</v>
      </c>
      <c r="U21">
        <f t="shared" si="4"/>
        <v>-4.8527552158897737E-2</v>
      </c>
      <c r="V21">
        <f t="shared" si="4"/>
        <v>0</v>
      </c>
      <c r="W21">
        <f t="shared" si="4"/>
        <v>0</v>
      </c>
      <c r="X21">
        <f t="shared" si="5"/>
        <v>0</v>
      </c>
      <c r="Y21">
        <f t="shared" si="5"/>
        <v>0</v>
      </c>
      <c r="Z21">
        <f t="shared" si="5"/>
        <v>0</v>
      </c>
      <c r="AA21">
        <f t="shared" si="5"/>
        <v>0</v>
      </c>
      <c r="AD21" s="33" t="s">
        <v>66</v>
      </c>
    </row>
    <row r="22" spans="1:46" x14ac:dyDescent="0.3">
      <c r="A22" t="str">
        <f>paracetamol!AF105</f>
        <v>C</v>
      </c>
      <c r="B22" t="str">
        <f>paracetamol!AG105</f>
        <v>0</v>
      </c>
      <c r="C22" t="str">
        <f>paracetamol!AH105</f>
        <v>0</v>
      </c>
      <c r="D22">
        <f>paracetamol!AI105</f>
        <v>0.11149999999999999</v>
      </c>
      <c r="E22" t="str">
        <f>paracetamol!AJ105</f>
        <v>0</v>
      </c>
      <c r="F22" t="str">
        <f>paracetamol!AK105</f>
        <v>0</v>
      </c>
      <c r="G22" t="str">
        <f>paracetamol!AL105</f>
        <v>0</v>
      </c>
      <c r="H22" t="str">
        <f>paracetamol!AM105</f>
        <v>0</v>
      </c>
      <c r="I22" t="str">
        <f>paracetamol!AN105</f>
        <v>0</v>
      </c>
      <c r="J22" t="str">
        <f>paracetamol!AO105</f>
        <v>0</v>
      </c>
      <c r="K22" t="str">
        <f>paracetamol!AP105</f>
        <v>0</v>
      </c>
      <c r="L22" t="str">
        <f>paracetamol!AQ105</f>
        <v>0</v>
      </c>
      <c r="M22" t="str">
        <f>paracetamol!AR105</f>
        <v>0</v>
      </c>
      <c r="O22" t="s">
        <v>3</v>
      </c>
      <c r="P22">
        <f t="shared" si="3"/>
        <v>0</v>
      </c>
      <c r="Q22">
        <f t="shared" si="3"/>
        <v>0</v>
      </c>
      <c r="R22">
        <f t="shared" si="3"/>
        <v>-3.5022236389897682E-2</v>
      </c>
      <c r="S22">
        <f t="shared" si="3"/>
        <v>0</v>
      </c>
      <c r="T22">
        <f t="shared" si="4"/>
        <v>0</v>
      </c>
      <c r="U22">
        <f t="shared" si="4"/>
        <v>0</v>
      </c>
      <c r="V22">
        <f t="shared" si="4"/>
        <v>0</v>
      </c>
      <c r="W22">
        <f t="shared" si="4"/>
        <v>0</v>
      </c>
      <c r="X22">
        <f t="shared" si="5"/>
        <v>0</v>
      </c>
      <c r="Y22">
        <f t="shared" si="5"/>
        <v>0</v>
      </c>
      <c r="Z22">
        <f t="shared" si="5"/>
        <v>0</v>
      </c>
      <c r="AA22">
        <f t="shared" si="5"/>
        <v>0</v>
      </c>
      <c r="AD22" s="33" t="str">
        <f>Summary!B5</f>
        <v>C</v>
      </c>
      <c r="AE22" s="33" t="str">
        <f>Summary!C5</f>
        <v>P</v>
      </c>
      <c r="AF22" s="33" t="str">
        <f>Summary!D5</f>
        <v>P + B</v>
      </c>
      <c r="AG22" s="33" t="str">
        <f>Summary!E5</f>
        <v>B</v>
      </c>
      <c r="AH22" s="12"/>
      <c r="AN22" s="12"/>
      <c r="AO22" s="12"/>
    </row>
    <row r="23" spans="1:46" x14ac:dyDescent="0.3">
      <c r="A23" t="str">
        <f>paracetamol!AF106</f>
        <v>D</v>
      </c>
      <c r="B23" t="str">
        <f>paracetamol!AG106</f>
        <v>0</v>
      </c>
      <c r="C23" t="str">
        <f>paracetamol!AH106</f>
        <v>0</v>
      </c>
      <c r="D23">
        <f>paracetamol!AI106</f>
        <v>0.13129999999999997</v>
      </c>
      <c r="E23" t="str">
        <f>paracetamol!AJ106</f>
        <v>0</v>
      </c>
      <c r="F23" t="str">
        <f>paracetamol!AK106</f>
        <v>0</v>
      </c>
      <c r="G23" t="str">
        <f>paracetamol!AL106</f>
        <v>0</v>
      </c>
      <c r="H23" t="str">
        <f>paracetamol!AM106</f>
        <v>0</v>
      </c>
      <c r="I23" t="str">
        <f>paracetamol!AN106</f>
        <v>0</v>
      </c>
      <c r="J23" t="str">
        <f>paracetamol!AO106</f>
        <v>0</v>
      </c>
      <c r="K23" t="str">
        <f>paracetamol!AP106</f>
        <v>0</v>
      </c>
      <c r="L23">
        <f>paracetamol!AQ106</f>
        <v>1.529999999999998E-2</v>
      </c>
      <c r="M23">
        <f>paracetamol!AR106</f>
        <v>4.799999999999971E-3</v>
      </c>
      <c r="O23" t="s">
        <v>4</v>
      </c>
      <c r="P23">
        <f t="shared" si="3"/>
        <v>0</v>
      </c>
      <c r="Q23">
        <f t="shared" si="3"/>
        <v>0</v>
      </c>
      <c r="R23">
        <f t="shared" si="3"/>
        <v>-3.9879946121317435E-2</v>
      </c>
      <c r="S23">
        <f t="shared" si="3"/>
        <v>0</v>
      </c>
      <c r="T23">
        <f t="shared" si="4"/>
        <v>0</v>
      </c>
      <c r="U23">
        <f t="shared" si="4"/>
        <v>0</v>
      </c>
      <c r="V23">
        <f t="shared" si="4"/>
        <v>0</v>
      </c>
      <c r="W23">
        <f t="shared" si="4"/>
        <v>0</v>
      </c>
      <c r="X23">
        <f t="shared" si="5"/>
        <v>0</v>
      </c>
      <c r="Y23">
        <f t="shared" si="5"/>
        <v>0</v>
      </c>
      <c r="Z23">
        <f t="shared" si="5"/>
        <v>-8.5081182828432664E-3</v>
      </c>
      <c r="AA23">
        <f t="shared" si="5"/>
        <v>-3.1335816768670319E-3</v>
      </c>
      <c r="AC23" t="s">
        <v>1</v>
      </c>
      <c r="AD23" s="84">
        <f>COUNTIF(B7:E14,"&gt;=0.25")</f>
        <v>12</v>
      </c>
      <c r="AE23" s="84">
        <f>COUNTIF(B20:E27,"&gt;=0.25")</f>
        <v>0</v>
      </c>
      <c r="AF23">
        <f>COUNTIF(B32:E39,"&gt;=0.25")</f>
        <v>9</v>
      </c>
      <c r="AG23">
        <f>COUNTIF(B44:E51,"&gt;=0.25")</f>
        <v>4</v>
      </c>
    </row>
    <row r="24" spans="1:46" x14ac:dyDescent="0.3">
      <c r="A24" t="str">
        <f>paracetamol!AF107</f>
        <v>E</v>
      </c>
      <c r="B24" t="str">
        <f>paracetamol!AG107</f>
        <v>0</v>
      </c>
      <c r="C24" t="str">
        <f>paracetamol!AH107</f>
        <v>0</v>
      </c>
      <c r="D24" t="str">
        <f>paracetamol!AI107</f>
        <v>0</v>
      </c>
      <c r="E24" t="str">
        <f>paracetamol!AJ107</f>
        <v>0</v>
      </c>
      <c r="F24" t="str">
        <f>paracetamol!AK107</f>
        <v>0</v>
      </c>
      <c r="G24" t="str">
        <f>paracetamol!AL107</f>
        <v>0</v>
      </c>
      <c r="H24" t="str">
        <f>paracetamol!AM107</f>
        <v>0</v>
      </c>
      <c r="I24" t="str">
        <f>paracetamol!AN107</f>
        <v>0</v>
      </c>
      <c r="J24" t="str">
        <f>paracetamol!AO107</f>
        <v>0</v>
      </c>
      <c r="K24" t="str">
        <f>paracetamol!AP107</f>
        <v>0</v>
      </c>
      <c r="L24" t="str">
        <f>paracetamol!AQ107</f>
        <v>0</v>
      </c>
      <c r="M24" t="str">
        <f>paracetamol!AR107</f>
        <v>0</v>
      </c>
      <c r="O24" t="s">
        <v>5</v>
      </c>
      <c r="P24">
        <f t="shared" si="3"/>
        <v>0</v>
      </c>
      <c r="Q24">
        <f t="shared" si="3"/>
        <v>0</v>
      </c>
      <c r="R24">
        <f t="shared" si="3"/>
        <v>0</v>
      </c>
      <c r="S24">
        <f t="shared" si="3"/>
        <v>0</v>
      </c>
      <c r="T24">
        <f t="shared" si="4"/>
        <v>0</v>
      </c>
      <c r="U24">
        <f t="shared" si="4"/>
        <v>0</v>
      </c>
      <c r="V24">
        <f t="shared" si="4"/>
        <v>0</v>
      </c>
      <c r="W24">
        <f t="shared" si="4"/>
        <v>0</v>
      </c>
      <c r="X24">
        <f t="shared" si="5"/>
        <v>0</v>
      </c>
      <c r="Y24">
        <f t="shared" si="5"/>
        <v>0</v>
      </c>
      <c r="Z24">
        <f t="shared" si="5"/>
        <v>0</v>
      </c>
      <c r="AA24">
        <f t="shared" si="5"/>
        <v>0</v>
      </c>
      <c r="AC24" t="s">
        <v>2</v>
      </c>
      <c r="AD24" s="84">
        <f>COUNTIF(F7:I14,"&gt;=0.25")</f>
        <v>10</v>
      </c>
      <c r="AE24" s="84">
        <f>COUNTIF(F20:I27,"&gt;=0.25")</f>
        <v>0</v>
      </c>
      <c r="AF24">
        <f>COUNTIF(F32:I39,"&gt;=0.25")</f>
        <v>1</v>
      </c>
      <c r="AG24">
        <f>COUNTIF(F44:I51,"&gt;=0.25")</f>
        <v>5</v>
      </c>
    </row>
    <row r="25" spans="1:46" x14ac:dyDescent="0.3">
      <c r="A25" t="str">
        <f>paracetamol!AF108</f>
        <v>F</v>
      </c>
      <c r="B25" t="str">
        <f>paracetamol!AG108</f>
        <v>0</v>
      </c>
      <c r="C25" t="str">
        <f>paracetamol!AH108</f>
        <v>0</v>
      </c>
      <c r="D25" t="str">
        <f>paracetamol!AI108</f>
        <v>0</v>
      </c>
      <c r="E25">
        <f>paracetamol!AJ108</f>
        <v>0.14019999999999999</v>
      </c>
      <c r="F25">
        <f>paracetamol!AK108</f>
        <v>2.2999999999999687E-3</v>
      </c>
      <c r="G25" t="str">
        <f>paracetamol!AL108</f>
        <v>0</v>
      </c>
      <c r="H25" t="str">
        <f>paracetamol!AM108</f>
        <v>0</v>
      </c>
      <c r="I25">
        <f>paracetamol!AN108</f>
        <v>2.899999999999997E-2</v>
      </c>
      <c r="J25" t="str">
        <f>paracetamol!AO108</f>
        <v>0</v>
      </c>
      <c r="K25" t="str">
        <f>paracetamol!AP108</f>
        <v>0</v>
      </c>
      <c r="L25" t="str">
        <f>paracetamol!AQ108</f>
        <v>0</v>
      </c>
      <c r="M25" t="str">
        <f>paracetamol!AR108</f>
        <v>0</v>
      </c>
      <c r="O25" t="s">
        <v>6</v>
      </c>
      <c r="P25">
        <f t="shared" si="3"/>
        <v>0</v>
      </c>
      <c r="Q25">
        <f t="shared" si="3"/>
        <v>0</v>
      </c>
      <c r="R25">
        <f t="shared" si="3"/>
        <v>0</v>
      </c>
      <c r="S25">
        <f t="shared" si="3"/>
        <v>-4.1999858942378336E-2</v>
      </c>
      <c r="T25">
        <f t="shared" si="4"/>
        <v>-1.4645709650729984E-3</v>
      </c>
      <c r="U25">
        <f t="shared" si="4"/>
        <v>0</v>
      </c>
      <c r="V25">
        <f t="shared" si="4"/>
        <v>0</v>
      </c>
      <c r="W25">
        <f t="shared" si="4"/>
        <v>-1.3079589906250376E-2</v>
      </c>
      <c r="X25">
        <f t="shared" si="5"/>
        <v>0</v>
      </c>
      <c r="Y25">
        <f t="shared" si="5"/>
        <v>0</v>
      </c>
      <c r="Z25">
        <f t="shared" si="5"/>
        <v>0</v>
      </c>
      <c r="AA25">
        <f t="shared" si="5"/>
        <v>0</v>
      </c>
      <c r="AC25" t="s">
        <v>3</v>
      </c>
      <c r="AD25" s="84">
        <f>COUNTIF(J7:M14,"&gt;=0.25")</f>
        <v>10</v>
      </c>
      <c r="AE25" s="84">
        <f>COUNTIF(J20:M27,"&gt;=0.25")</f>
        <v>0</v>
      </c>
      <c r="AF25">
        <f>COUNTIF(J32:M39,"&gt;=0.25")</f>
        <v>9</v>
      </c>
      <c r="AG25">
        <f>COUNTIF(J44:M51,"&gt;=0.25")</f>
        <v>2</v>
      </c>
      <c r="AQ25" s="32" t="s">
        <v>67</v>
      </c>
    </row>
    <row r="26" spans="1:46" x14ac:dyDescent="0.3">
      <c r="A26" t="str">
        <f>paracetamol!AF109</f>
        <v>G</v>
      </c>
      <c r="B26">
        <f>paracetamol!AG109</f>
        <v>0.15349999999999997</v>
      </c>
      <c r="C26" t="str">
        <f>paracetamol!AH109</f>
        <v>0</v>
      </c>
      <c r="D26" t="str">
        <f>paracetamol!AI109</f>
        <v>0</v>
      </c>
      <c r="E26" t="str">
        <f>paracetamol!AJ109</f>
        <v>0</v>
      </c>
      <c r="F26">
        <f>paracetamol!AK109</f>
        <v>3.0000000000000027E-3</v>
      </c>
      <c r="G26">
        <f>paracetamol!AL109</f>
        <v>4.6099999999999974E-2</v>
      </c>
      <c r="H26" t="str">
        <f>paracetamol!AM109</f>
        <v>0</v>
      </c>
      <c r="I26" t="str">
        <f>paracetamol!AN109</f>
        <v>0</v>
      </c>
      <c r="J26" t="str">
        <f>paracetamol!AO109</f>
        <v>0</v>
      </c>
      <c r="K26" t="str">
        <f>paracetamol!AP109</f>
        <v>0</v>
      </c>
      <c r="L26" t="str">
        <f>paracetamol!AQ109</f>
        <v>0</v>
      </c>
      <c r="M26">
        <f>paracetamol!AR109</f>
        <v>1.6199999999999992E-2</v>
      </c>
      <c r="O26" t="s">
        <v>7</v>
      </c>
      <c r="P26">
        <f t="shared" si="3"/>
        <v>-4.5101643911210701E-2</v>
      </c>
      <c r="Q26">
        <f t="shared" si="3"/>
        <v>0</v>
      </c>
      <c r="R26">
        <f t="shared" si="3"/>
        <v>0</v>
      </c>
      <c r="S26">
        <f t="shared" si="3"/>
        <v>0</v>
      </c>
      <c r="T26">
        <f t="shared" si="4"/>
        <v>-1.8518884024756209E-3</v>
      </c>
      <c r="U26">
        <f t="shared" si="4"/>
        <v>-1.9225929375937111E-2</v>
      </c>
      <c r="V26">
        <f t="shared" si="4"/>
        <v>0</v>
      </c>
      <c r="W26">
        <f t="shared" si="4"/>
        <v>0</v>
      </c>
      <c r="X26">
        <f t="shared" si="5"/>
        <v>0</v>
      </c>
      <c r="Y26">
        <f t="shared" si="5"/>
        <v>0</v>
      </c>
      <c r="Z26">
        <f t="shared" si="5"/>
        <v>0</v>
      </c>
      <c r="AA26">
        <f t="shared" si="5"/>
        <v>-8.9313199201412567E-3</v>
      </c>
    </row>
    <row r="27" spans="1:46" x14ac:dyDescent="0.3">
      <c r="A27" t="str">
        <f>paracetamol!AF110</f>
        <v>H</v>
      </c>
      <c r="B27" t="str">
        <f>paracetamol!AG110</f>
        <v>0</v>
      </c>
      <c r="C27" t="str">
        <f>paracetamol!AH110</f>
        <v>0</v>
      </c>
      <c r="D27" t="str">
        <f>paracetamol!AI110</f>
        <v>0</v>
      </c>
      <c r="E27" s="72" t="str">
        <f>paracetamol!AJ110</f>
        <v>0</v>
      </c>
      <c r="F27">
        <f>paracetamol!AK110</f>
        <v>3.4399999999999986E-2</v>
      </c>
      <c r="G27" t="str">
        <f>paracetamol!AL110</f>
        <v>0</v>
      </c>
      <c r="H27">
        <f>paracetamol!AM110</f>
        <v>1.0000000000000009E-2</v>
      </c>
      <c r="I27" s="72">
        <f>paracetamol!AN110</f>
        <v>5.4800000000000015E-2</v>
      </c>
      <c r="J27" t="str">
        <f>paracetamol!AO110</f>
        <v>0</v>
      </c>
      <c r="K27" t="str">
        <f>paracetamol!AP110</f>
        <v>0</v>
      </c>
      <c r="L27" t="str">
        <f>paracetamol!AQ110</f>
        <v>0</v>
      </c>
      <c r="M27" s="72">
        <f>paracetamol!AR110</f>
        <v>4.799999999999971E-3</v>
      </c>
      <c r="O27" t="s">
        <v>8</v>
      </c>
      <c r="P27">
        <f t="shared" si="3"/>
        <v>0</v>
      </c>
      <c r="Q27">
        <f t="shared" si="3"/>
        <v>0</v>
      </c>
      <c r="R27">
        <f t="shared" si="3"/>
        <v>0</v>
      </c>
      <c r="S27">
        <f t="shared" si="3"/>
        <v>0</v>
      </c>
      <c r="T27">
        <f t="shared" si="4"/>
        <v>-1.5084571591209997E-2</v>
      </c>
      <c r="U27">
        <f t="shared" si="4"/>
        <v>0</v>
      </c>
      <c r="V27">
        <f t="shared" si="4"/>
        <v>-5.2905485739232353E-3</v>
      </c>
      <c r="W27">
        <f t="shared" si="4"/>
        <v>-2.2159908009873115E-2</v>
      </c>
      <c r="X27">
        <f t="shared" si="5"/>
        <v>0</v>
      </c>
      <c r="Y27">
        <f t="shared" si="5"/>
        <v>0</v>
      </c>
      <c r="Z27">
        <f t="shared" si="5"/>
        <v>0</v>
      </c>
      <c r="AA27">
        <f t="shared" si="5"/>
        <v>-3.1335816768670319E-3</v>
      </c>
      <c r="AR27" s="33" t="s">
        <v>64</v>
      </c>
      <c r="AS27" s="33" t="s">
        <v>65</v>
      </c>
      <c r="AT27" s="33" t="s">
        <v>66</v>
      </c>
    </row>
    <row r="28" spans="1:46" x14ac:dyDescent="0.3">
      <c r="AQ28" s="38" t="str">
        <f>$AD$6</f>
        <v>C</v>
      </c>
      <c r="AR28" s="34">
        <f>STDEV(AD7:AD9)</f>
        <v>8.2067734495521974E-2</v>
      </c>
      <c r="AS28" s="34">
        <f>STDEV(AD15:AD17)</f>
        <v>6.3096991627602683E-2</v>
      </c>
      <c r="AT28" s="34">
        <f>STDEV(AD23:AD25)</f>
        <v>1.1547005383792517</v>
      </c>
    </row>
    <row r="29" spans="1:46" x14ac:dyDescent="0.3">
      <c r="A29" s="98" t="str">
        <f>$AF$6</f>
        <v>P + B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Q29" s="40" t="str">
        <f>$AE$6</f>
        <v>P</v>
      </c>
      <c r="AR29" s="34">
        <f>STDEV(AE7:AE9)</f>
        <v>0.11664658657484445</v>
      </c>
      <c r="AS29" s="34">
        <f>STDEV(AE15:AE17)</f>
        <v>5.8881000448087167E-2</v>
      </c>
      <c r="AT29" s="34">
        <f>STDEV(AE23:AE25)</f>
        <v>0</v>
      </c>
    </row>
    <row r="30" spans="1:46" x14ac:dyDescent="0.3">
      <c r="A30">
        <f>'P + B'!AF101</f>
        <v>216</v>
      </c>
      <c r="B30">
        <f>'P + B'!AG101</f>
        <v>0</v>
      </c>
      <c r="C30">
        <f>'P + B'!AH101</f>
        <v>0</v>
      </c>
      <c r="D30">
        <f>'P + B'!AI101</f>
        <v>0</v>
      </c>
      <c r="E30">
        <f>'P + B'!AJ101</f>
        <v>0</v>
      </c>
      <c r="F30">
        <f>'P + B'!AK101</f>
        <v>0</v>
      </c>
      <c r="G30">
        <f>'P + B'!AL101</f>
        <v>0</v>
      </c>
      <c r="H30">
        <f>'P + B'!AM101</f>
        <v>0</v>
      </c>
      <c r="I30">
        <f>'P + B'!AN101</f>
        <v>0</v>
      </c>
      <c r="J30">
        <f>'P + B'!AO101</f>
        <v>0</v>
      </c>
      <c r="K30">
        <f>'P + B'!AP101</f>
        <v>0</v>
      </c>
      <c r="L30">
        <f>'P + B'!AQ101</f>
        <v>0</v>
      </c>
      <c r="M30">
        <f>'P + B'!AR101</f>
        <v>0</v>
      </c>
      <c r="AQ30" s="40" t="str">
        <f>$AF$6</f>
        <v>P + B</v>
      </c>
      <c r="AR30" s="34">
        <f>STDEV(AF7:AF9)</f>
        <v>0.89526436514600072</v>
      </c>
      <c r="AS30" s="34">
        <f>STDEV(AF15:AF17)</f>
        <v>0.11588991158380979</v>
      </c>
      <c r="AT30" s="34">
        <f>STDEV(AF23:AF25)</f>
        <v>4.6188021535170067</v>
      </c>
    </row>
    <row r="31" spans="1:46" x14ac:dyDescent="0.3">
      <c r="A31" t="str">
        <f>'P + B'!AF102</f>
        <v>Abs</v>
      </c>
      <c r="B31">
        <f>'P + B'!AG102</f>
        <v>1</v>
      </c>
      <c r="C31">
        <f>'P + B'!AH102</f>
        <v>2</v>
      </c>
      <c r="D31">
        <f>'P + B'!AI102</f>
        <v>3</v>
      </c>
      <c r="E31">
        <f>'P + B'!AJ102</f>
        <v>4</v>
      </c>
      <c r="F31">
        <f>'P + B'!AK102</f>
        <v>5</v>
      </c>
      <c r="G31">
        <f>'P + B'!AL102</f>
        <v>6</v>
      </c>
      <c r="H31">
        <f>'P + B'!AM102</f>
        <v>7</v>
      </c>
      <c r="I31">
        <f>'P + B'!AN102</f>
        <v>8</v>
      </c>
      <c r="J31">
        <f>'P + B'!AO102</f>
        <v>9</v>
      </c>
      <c r="K31">
        <f>'P + B'!AP102</f>
        <v>10</v>
      </c>
      <c r="L31">
        <f>'P + B'!AQ102</f>
        <v>11</v>
      </c>
      <c r="M31">
        <f>'P + B'!AR102</f>
        <v>12</v>
      </c>
      <c r="P31">
        <v>1</v>
      </c>
      <c r="Q31">
        <v>2</v>
      </c>
      <c r="R31">
        <v>3</v>
      </c>
      <c r="S31">
        <v>4</v>
      </c>
      <c r="T31">
        <v>5</v>
      </c>
      <c r="U31">
        <v>6</v>
      </c>
      <c r="V31">
        <v>7</v>
      </c>
      <c r="W31">
        <v>8</v>
      </c>
      <c r="X31">
        <v>9</v>
      </c>
      <c r="Y31">
        <v>10</v>
      </c>
      <c r="Z31">
        <v>11</v>
      </c>
      <c r="AA31">
        <v>12</v>
      </c>
      <c r="AQ31" s="41" t="str">
        <f>$AG$6</f>
        <v>B</v>
      </c>
      <c r="AR31" s="34">
        <f>STDEV(AG7:AG9)</f>
        <v>0.30753282613467831</v>
      </c>
      <c r="AS31" s="34">
        <f>STDEV(AG15:AG17)</f>
        <v>0.13004858122805837</v>
      </c>
      <c r="AT31" s="34">
        <f>STDEVA(AG23:AG25)</f>
        <v>1.5275252316519463</v>
      </c>
    </row>
    <row r="32" spans="1:46" x14ac:dyDescent="0.3">
      <c r="A32" t="str">
        <f>'P + B'!AF103</f>
        <v>A</v>
      </c>
      <c r="B32" s="70">
        <f>'P + B'!AG103</f>
        <v>0</v>
      </c>
      <c r="C32" s="3">
        <f>'P + B'!AH103</f>
        <v>3.5299999999999998E-2</v>
      </c>
      <c r="D32" s="3" t="str">
        <f>'P + B'!AI103</f>
        <v>0</v>
      </c>
      <c r="E32" s="3" t="str">
        <f>'P + B'!AJ103</f>
        <v>0</v>
      </c>
      <c r="F32" s="3">
        <f>'P + B'!AK103</f>
        <v>0</v>
      </c>
      <c r="G32" s="3">
        <f>'P + B'!AL103</f>
        <v>1.8228999999999997</v>
      </c>
      <c r="H32" s="3" t="str">
        <f>'P + B'!AM103</f>
        <v>0</v>
      </c>
      <c r="I32" s="3" t="str">
        <f>'P + B'!AN103</f>
        <v>0</v>
      </c>
      <c r="J32" s="3">
        <f>'P + B'!AO103</f>
        <v>0</v>
      </c>
      <c r="K32" s="3" t="str">
        <f>'P + B'!AP103</f>
        <v>0</v>
      </c>
      <c r="L32" s="3" t="str">
        <f>'P + B'!AQ103</f>
        <v>0</v>
      </c>
      <c r="M32" s="3">
        <f>'P + B'!AR103</f>
        <v>2.4493</v>
      </c>
      <c r="O32" t="s">
        <v>1</v>
      </c>
      <c r="P32">
        <f t="shared" ref="P32:S39" si="6">IFERROR(B32/(SUM($B$7:$E$14))*LN(B32/(SUM($B$7:$E$14))),0)</f>
        <v>0</v>
      </c>
      <c r="Q32">
        <f t="shared" si="6"/>
        <v>-1.366326210689061E-2</v>
      </c>
      <c r="R32">
        <f t="shared" si="6"/>
        <v>0</v>
      </c>
      <c r="S32">
        <f t="shared" si="6"/>
        <v>0</v>
      </c>
      <c r="T32">
        <f t="shared" ref="T32:W39" si="7">IFERROR(F32/(SUM($F$7:$I$14))*LN(F32/(SUM($F$7:$I$14))),0)</f>
        <v>0</v>
      </c>
      <c r="U32">
        <f t="shared" si="7"/>
        <v>-0.26892769156297602</v>
      </c>
      <c r="V32">
        <f t="shared" si="7"/>
        <v>0</v>
      </c>
      <c r="W32">
        <f t="shared" si="7"/>
        <v>0</v>
      </c>
      <c r="X32">
        <f t="shared" ref="X32:AA39" si="8">IFERROR(J32/(SUM($J$7:$M$14))*LN(J32/(SUM($J$7:$M$14))),0)</f>
        <v>0</v>
      </c>
      <c r="Y32">
        <f t="shared" si="8"/>
        <v>0</v>
      </c>
      <c r="Z32">
        <f t="shared" si="8"/>
        <v>0</v>
      </c>
      <c r="AA32">
        <f t="shared" si="8"/>
        <v>-0.32452383426395959</v>
      </c>
      <c r="AQ32" s="65"/>
      <c r="AR32" s="34"/>
      <c r="AS32" s="34"/>
      <c r="AT32" s="34"/>
    </row>
    <row r="33" spans="1:46" x14ac:dyDescent="0.3">
      <c r="A33" t="str">
        <f>'P + B'!AF104</f>
        <v>B</v>
      </c>
      <c r="B33" s="3">
        <f>'P + B'!AG104</f>
        <v>0.93940000000000012</v>
      </c>
      <c r="C33" s="3">
        <f>'P + B'!AH104</f>
        <v>0.3518</v>
      </c>
      <c r="D33" s="3" t="str">
        <f>'P + B'!AI104</f>
        <v>0</v>
      </c>
      <c r="E33" s="3">
        <f>'P + B'!AJ104</f>
        <v>0.74900000000000011</v>
      </c>
      <c r="F33" s="3" t="str">
        <f>'P + B'!AK104</f>
        <v>0</v>
      </c>
      <c r="G33" s="3" t="str">
        <f>'P + B'!AL104</f>
        <v>0</v>
      </c>
      <c r="H33" s="3" t="str">
        <f>'P + B'!AM104</f>
        <v>0</v>
      </c>
      <c r="I33" s="3" t="str">
        <f>'P + B'!AN104</f>
        <v>0</v>
      </c>
      <c r="J33" s="3" t="str">
        <f>'P + B'!AO104</f>
        <v>0</v>
      </c>
      <c r="K33" s="3" t="str">
        <f>'P + B'!AP104</f>
        <v>0</v>
      </c>
      <c r="L33" s="3" t="str">
        <f>'P + B'!AQ104</f>
        <v>0</v>
      </c>
      <c r="M33" s="3" t="str">
        <f>'P + B'!AR104</f>
        <v>0</v>
      </c>
      <c r="O33" t="s">
        <v>2</v>
      </c>
      <c r="P33">
        <f t="shared" si="6"/>
        <v>-0.16806311217487557</v>
      </c>
      <c r="Q33">
        <f t="shared" si="6"/>
        <v>-8.485778162641576E-2</v>
      </c>
      <c r="R33">
        <f t="shared" si="6"/>
        <v>0</v>
      </c>
      <c r="S33">
        <f t="shared" si="6"/>
        <v>-0.14476159894418508</v>
      </c>
      <c r="T33">
        <f t="shared" si="7"/>
        <v>0</v>
      </c>
      <c r="U33">
        <f t="shared" si="7"/>
        <v>0</v>
      </c>
      <c r="V33">
        <f t="shared" si="7"/>
        <v>0</v>
      </c>
      <c r="W33">
        <f t="shared" si="7"/>
        <v>0</v>
      </c>
      <c r="X33">
        <f t="shared" si="8"/>
        <v>0</v>
      </c>
      <c r="Y33">
        <f t="shared" si="8"/>
        <v>0</v>
      </c>
      <c r="Z33">
        <f t="shared" si="8"/>
        <v>0</v>
      </c>
      <c r="AA33">
        <f t="shared" si="8"/>
        <v>0</v>
      </c>
      <c r="AQ33" s="63"/>
      <c r="AR33" s="34"/>
      <c r="AS33" s="34"/>
      <c r="AT33" s="34"/>
    </row>
    <row r="34" spans="1:46" x14ac:dyDescent="0.3">
      <c r="A34" t="str">
        <f>'P + B'!AF105</f>
        <v>C</v>
      </c>
      <c r="B34" s="3">
        <f>'P + B'!AG105</f>
        <v>0.82220000000000015</v>
      </c>
      <c r="C34" s="3">
        <f>'P + B'!AH105</f>
        <v>0.22080000000000005</v>
      </c>
      <c r="D34" s="3" t="str">
        <f>'P + B'!AI105</f>
        <v>0</v>
      </c>
      <c r="E34" s="3" t="str">
        <f>'P + B'!AJ105</f>
        <v>0</v>
      </c>
      <c r="F34" s="3" t="str">
        <f>'P + B'!AK105</f>
        <v>0</v>
      </c>
      <c r="G34" s="3" t="str">
        <f>'P + B'!AL105</f>
        <v>0</v>
      </c>
      <c r="H34" s="3" t="str">
        <f>'P + B'!AM105</f>
        <v>0</v>
      </c>
      <c r="I34" s="3" t="str">
        <f>'P + B'!AN105</f>
        <v>0</v>
      </c>
      <c r="J34" s="3">
        <f>'P + B'!AO105</f>
        <v>0.70259999999999989</v>
      </c>
      <c r="K34" s="3">
        <f>'P + B'!AP105</f>
        <v>0.41190000000000004</v>
      </c>
      <c r="L34" s="3" t="str">
        <f>'P + B'!AQ105</f>
        <v>0</v>
      </c>
      <c r="M34" s="3" t="str">
        <f>'P + B'!AR105</f>
        <v>0</v>
      </c>
      <c r="O34" t="s">
        <v>3</v>
      </c>
      <c r="P34">
        <f t="shared" si="6"/>
        <v>-0.15404581770250672</v>
      </c>
      <c r="Q34">
        <f t="shared" si="6"/>
        <v>-5.9783624741059388E-2</v>
      </c>
      <c r="R34">
        <f t="shared" si="6"/>
        <v>0</v>
      </c>
      <c r="S34">
        <f t="shared" si="6"/>
        <v>0</v>
      </c>
      <c r="T34">
        <f t="shared" si="7"/>
        <v>0</v>
      </c>
      <c r="U34">
        <f t="shared" si="7"/>
        <v>0</v>
      </c>
      <c r="V34">
        <f t="shared" si="7"/>
        <v>0</v>
      </c>
      <c r="W34">
        <f t="shared" si="7"/>
        <v>0</v>
      </c>
      <c r="X34">
        <f t="shared" si="8"/>
        <v>-0.1663137295599546</v>
      </c>
      <c r="Y34">
        <f t="shared" si="8"/>
        <v>-0.11585801331076216</v>
      </c>
      <c r="Z34">
        <f t="shared" si="8"/>
        <v>0</v>
      </c>
      <c r="AA34">
        <f t="shared" si="8"/>
        <v>0</v>
      </c>
      <c r="AQ34" s="63"/>
      <c r="AR34" s="34"/>
      <c r="AS34" s="34"/>
      <c r="AT34" s="34"/>
    </row>
    <row r="35" spans="1:46" x14ac:dyDescent="0.3">
      <c r="A35" t="str">
        <f>'P + B'!AF106</f>
        <v>D</v>
      </c>
      <c r="B35" s="3">
        <f>'P + B'!AG106</f>
        <v>0.58850000000000002</v>
      </c>
      <c r="C35" s="3" t="str">
        <f>'P + B'!AH106</f>
        <v>0</v>
      </c>
      <c r="D35" s="3" t="str">
        <f>'P + B'!AI106</f>
        <v>0</v>
      </c>
      <c r="E35" s="3" t="str">
        <f>'P + B'!AJ106</f>
        <v>0</v>
      </c>
      <c r="F35" s="3" t="str">
        <f>'P + B'!AK106</f>
        <v>0</v>
      </c>
      <c r="G35" s="3" t="str">
        <f>'P + B'!AL106</f>
        <v>0</v>
      </c>
      <c r="H35" s="3" t="str">
        <f>'P + B'!AM106</f>
        <v>0</v>
      </c>
      <c r="I35" s="3" t="str">
        <f>'P + B'!AN106</f>
        <v>0</v>
      </c>
      <c r="J35" s="3">
        <f>'P + B'!AO106</f>
        <v>0.44059999999999994</v>
      </c>
      <c r="K35" s="3" t="str">
        <f>'P + B'!AP106</f>
        <v>0</v>
      </c>
      <c r="L35" s="3" t="str">
        <f>'P + B'!AQ106</f>
        <v>0</v>
      </c>
      <c r="M35" s="3" t="str">
        <f>'P + B'!AR106</f>
        <v>0</v>
      </c>
      <c r="O35" t="s">
        <v>4</v>
      </c>
      <c r="P35">
        <f t="shared" si="6"/>
        <v>-0.1227443501185483</v>
      </c>
      <c r="Q35">
        <f t="shared" si="6"/>
        <v>0</v>
      </c>
      <c r="R35">
        <f t="shared" si="6"/>
        <v>0</v>
      </c>
      <c r="S35">
        <f t="shared" si="6"/>
        <v>0</v>
      </c>
      <c r="T35">
        <f t="shared" si="7"/>
        <v>0</v>
      </c>
      <c r="U35">
        <f t="shared" si="7"/>
        <v>0</v>
      </c>
      <c r="V35">
        <f t="shared" si="7"/>
        <v>0</v>
      </c>
      <c r="W35">
        <f t="shared" si="7"/>
        <v>0</v>
      </c>
      <c r="X35">
        <f t="shared" si="8"/>
        <v>-0.12145395478481265</v>
      </c>
      <c r="Y35">
        <f t="shared" si="8"/>
        <v>0</v>
      </c>
      <c r="Z35">
        <f t="shared" si="8"/>
        <v>0</v>
      </c>
      <c r="AA35">
        <f t="shared" si="8"/>
        <v>0</v>
      </c>
      <c r="AG35" t="s">
        <v>164</v>
      </c>
      <c r="AH35" t="s">
        <v>64</v>
      </c>
      <c r="AI35" t="s">
        <v>65</v>
      </c>
      <c r="AJ35" t="s">
        <v>66</v>
      </c>
      <c r="AQ35" s="64"/>
      <c r="AR35" s="34"/>
      <c r="AS35" s="34"/>
      <c r="AT35" s="34"/>
    </row>
    <row r="36" spans="1:46" x14ac:dyDescent="0.3">
      <c r="A36" t="str">
        <f>'P + B'!AF107</f>
        <v>E</v>
      </c>
      <c r="B36" s="3">
        <f>'P + B'!AG107</f>
        <v>1.4379</v>
      </c>
      <c r="C36" s="3" t="str">
        <f>'P + B'!AH107</f>
        <v>0</v>
      </c>
      <c r="D36" s="3" t="str">
        <f>'P + B'!AI107</f>
        <v>0</v>
      </c>
      <c r="E36" s="3" t="str">
        <f>'P + B'!AJ107</f>
        <v>0</v>
      </c>
      <c r="F36" s="3" t="str">
        <f>'P + B'!AK107</f>
        <v>0</v>
      </c>
      <c r="G36" s="3" t="str">
        <f>'P + B'!AL107</f>
        <v>0</v>
      </c>
      <c r="H36" s="3" t="str">
        <f>'P + B'!AM107</f>
        <v>0</v>
      </c>
      <c r="I36" s="3" t="str">
        <f>'P + B'!AN107</f>
        <v>0</v>
      </c>
      <c r="J36" s="3" t="str">
        <f>'P + B'!AO107</f>
        <v>0</v>
      </c>
      <c r="K36" s="3" t="str">
        <f>'P + B'!AP107</f>
        <v>0</v>
      </c>
      <c r="L36" s="3">
        <f>'P + B'!AQ107</f>
        <v>4.550000000000004E-2</v>
      </c>
      <c r="M36" s="3" t="str">
        <f>'P + B'!AR107</f>
        <v>0</v>
      </c>
      <c r="O36" t="s">
        <v>5</v>
      </c>
      <c r="P36">
        <f t="shared" si="6"/>
        <v>-0.21841722799350421</v>
      </c>
      <c r="Q36">
        <f t="shared" si="6"/>
        <v>0</v>
      </c>
      <c r="R36">
        <f t="shared" si="6"/>
        <v>0</v>
      </c>
      <c r="S36">
        <f t="shared" si="6"/>
        <v>0</v>
      </c>
      <c r="T36">
        <f t="shared" si="7"/>
        <v>0</v>
      </c>
      <c r="U36">
        <f t="shared" si="7"/>
        <v>0</v>
      </c>
      <c r="V36">
        <f t="shared" si="7"/>
        <v>0</v>
      </c>
      <c r="W36">
        <f t="shared" si="7"/>
        <v>0</v>
      </c>
      <c r="X36">
        <f t="shared" si="8"/>
        <v>0</v>
      </c>
      <c r="Y36">
        <f t="shared" si="8"/>
        <v>0</v>
      </c>
      <c r="Z36">
        <f t="shared" si="8"/>
        <v>-2.1163535797726663E-2</v>
      </c>
      <c r="AA36">
        <f t="shared" si="8"/>
        <v>0</v>
      </c>
      <c r="AG36" t="s">
        <v>3</v>
      </c>
      <c r="AH36" s="26">
        <v>2.300497410194458</v>
      </c>
      <c r="AI36" s="26">
        <v>0.9166491790526804</v>
      </c>
      <c r="AJ36" s="26">
        <v>10.666666666666666</v>
      </c>
      <c r="AQ36" s="65"/>
      <c r="AR36" s="34"/>
      <c r="AS36" s="34"/>
      <c r="AT36" s="34"/>
    </row>
    <row r="37" spans="1:46" x14ac:dyDescent="0.3">
      <c r="A37" t="str">
        <f>'P + B'!AF108</f>
        <v>F</v>
      </c>
      <c r="B37" s="3">
        <f>'P + B'!AG108</f>
        <v>0.63330000000000009</v>
      </c>
      <c r="C37" s="3" t="str">
        <f>'P + B'!AH108</f>
        <v>0</v>
      </c>
      <c r="D37" s="3" t="str">
        <f>'P + B'!AI108</f>
        <v>0</v>
      </c>
      <c r="E37" s="3" t="str">
        <f>'P + B'!AJ108</f>
        <v>0</v>
      </c>
      <c r="F37" s="3" t="str">
        <f>'P + B'!AK108</f>
        <v>0</v>
      </c>
      <c r="G37" s="3" t="str">
        <f>'P + B'!AL108</f>
        <v>0</v>
      </c>
      <c r="H37" s="3" t="str">
        <f>'P + B'!AM108</f>
        <v>0</v>
      </c>
      <c r="I37" s="3" t="str">
        <f>'P + B'!AN108</f>
        <v>0</v>
      </c>
      <c r="J37" s="3">
        <f>'P + B'!AO108</f>
        <v>1.5695000000000001</v>
      </c>
      <c r="K37" s="3">
        <f>'P + B'!AP108</f>
        <v>7.0000000000000617E-4</v>
      </c>
      <c r="L37" s="3" t="str">
        <f>'P + B'!AQ108</f>
        <v>0</v>
      </c>
      <c r="M37" s="3">
        <f>'P + B'!AR108</f>
        <v>0.33299999999999996</v>
      </c>
      <c r="O37" t="s">
        <v>6</v>
      </c>
      <c r="P37">
        <f t="shared" si="6"/>
        <v>-0.12914089140238005</v>
      </c>
      <c r="Q37">
        <f t="shared" si="6"/>
        <v>0</v>
      </c>
      <c r="R37">
        <f t="shared" si="6"/>
        <v>0</v>
      </c>
      <c r="S37">
        <f t="shared" si="6"/>
        <v>0</v>
      </c>
      <c r="T37">
        <f t="shared" si="7"/>
        <v>0</v>
      </c>
      <c r="U37">
        <f t="shared" si="7"/>
        <v>0</v>
      </c>
      <c r="V37">
        <f t="shared" si="7"/>
        <v>0</v>
      </c>
      <c r="W37">
        <f t="shared" si="7"/>
        <v>0</v>
      </c>
      <c r="X37">
        <f t="shared" si="8"/>
        <v>-0.26624608149287871</v>
      </c>
      <c r="Y37">
        <f t="shared" si="8"/>
        <v>-5.6945237880836751E-4</v>
      </c>
      <c r="Z37">
        <f t="shared" si="8"/>
        <v>0</v>
      </c>
      <c r="AA37">
        <f t="shared" si="8"/>
        <v>-9.9574530795649707E-2</v>
      </c>
      <c r="AG37" t="s">
        <v>87</v>
      </c>
      <c r="AH37" s="26">
        <v>0.1660428668530505</v>
      </c>
      <c r="AI37" s="26">
        <v>8.0177974280126102E-2</v>
      </c>
      <c r="AJ37" s="26">
        <v>0</v>
      </c>
      <c r="AQ37" s="63"/>
      <c r="AR37" s="34"/>
      <c r="AS37" s="34"/>
      <c r="AT37" s="34"/>
    </row>
    <row r="38" spans="1:46" x14ac:dyDescent="0.3">
      <c r="A38" t="str">
        <f>'P + B'!AF109</f>
        <v>G</v>
      </c>
      <c r="B38" s="3" t="str">
        <f>'P + B'!AG109</f>
        <v>0</v>
      </c>
      <c r="C38" s="3">
        <f>'P + B'!AH109</f>
        <v>0.27669999999999995</v>
      </c>
      <c r="D38" s="3" t="str">
        <f>'P + B'!AI109</f>
        <v>0</v>
      </c>
      <c r="E38" s="3" t="str">
        <f>'P + B'!AJ109</f>
        <v>0</v>
      </c>
      <c r="F38" s="3" t="str">
        <f>'P + B'!AK109</f>
        <v>0</v>
      </c>
      <c r="G38" s="3" t="str">
        <f>'P + B'!AL109</f>
        <v>0</v>
      </c>
      <c r="H38" s="3" t="str">
        <f>'P + B'!AM109</f>
        <v>0</v>
      </c>
      <c r="I38" s="3" t="str">
        <f>'P + B'!AN109</f>
        <v>0</v>
      </c>
      <c r="J38" s="3">
        <f>'P + B'!AO109</f>
        <v>2.3372000000000002</v>
      </c>
      <c r="K38" s="3">
        <f>'P + B'!AP109</f>
        <v>1.4000000000000012E-2</v>
      </c>
      <c r="L38" s="3" t="str">
        <f>'P + B'!AQ109</f>
        <v>0</v>
      </c>
      <c r="M38" s="3">
        <f>'P + B'!AR109</f>
        <v>6.4799999999999996E-2</v>
      </c>
      <c r="O38" t="s">
        <v>7</v>
      </c>
      <c r="P38">
        <f t="shared" si="6"/>
        <v>0</v>
      </c>
      <c r="Q38">
        <f t="shared" si="6"/>
        <v>-7.0957814964914295E-2</v>
      </c>
      <c r="R38">
        <f t="shared" si="6"/>
        <v>0</v>
      </c>
      <c r="S38">
        <f t="shared" si="6"/>
        <v>0</v>
      </c>
      <c r="T38">
        <f t="shared" si="7"/>
        <v>0</v>
      </c>
      <c r="U38">
        <f t="shared" si="7"/>
        <v>0</v>
      </c>
      <c r="V38">
        <f t="shared" si="7"/>
        <v>0</v>
      </c>
      <c r="W38">
        <f t="shared" si="7"/>
        <v>0</v>
      </c>
      <c r="X38">
        <f t="shared" si="8"/>
        <v>-0.31880877226315174</v>
      </c>
      <c r="Y38">
        <f t="shared" si="8"/>
        <v>-7.8889514509727417E-3</v>
      </c>
      <c r="Z38">
        <f t="shared" si="8"/>
        <v>0</v>
      </c>
      <c r="AA38">
        <f t="shared" si="8"/>
        <v>-2.8228419683521914E-2</v>
      </c>
      <c r="AG38" t="s">
        <v>88</v>
      </c>
      <c r="AH38" s="26">
        <v>1.2421806699030125</v>
      </c>
      <c r="AI38" s="26">
        <v>0.63818413175061739</v>
      </c>
      <c r="AJ38" s="26">
        <v>6.333333333333333</v>
      </c>
      <c r="AQ38" s="63"/>
      <c r="AR38" s="34"/>
      <c r="AS38" s="34"/>
      <c r="AT38" s="34"/>
    </row>
    <row r="39" spans="1:46" x14ac:dyDescent="0.3">
      <c r="A39" t="str">
        <f>'P + B'!AF110</f>
        <v>H</v>
      </c>
      <c r="B39" s="3">
        <f>'P + B'!AG110</f>
        <v>1.9799000000000002</v>
      </c>
      <c r="C39" s="3" t="str">
        <f>'P + B'!AH110</f>
        <v>0</v>
      </c>
      <c r="D39" s="3" t="str">
        <f>'P + B'!AI110</f>
        <v>0</v>
      </c>
      <c r="E39" s="70" t="str">
        <f>'P + B'!AJ110</f>
        <v>0</v>
      </c>
      <c r="F39" s="3" t="str">
        <f>'P + B'!AK110</f>
        <v>0</v>
      </c>
      <c r="G39" s="3" t="str">
        <f>'P + B'!AL110</f>
        <v>0</v>
      </c>
      <c r="H39" s="3" t="str">
        <f>'P + B'!AM110</f>
        <v>0</v>
      </c>
      <c r="I39" s="3" t="str">
        <f>'P + B'!AN110</f>
        <v>0</v>
      </c>
      <c r="J39" s="3">
        <f>'P + B'!AO110</f>
        <v>1.8155000000000001</v>
      </c>
      <c r="K39" s="3" t="str">
        <f>'P + B'!AP110</f>
        <v>0</v>
      </c>
      <c r="L39" s="3">
        <f>'P + B'!AQ110</f>
        <v>1.6316999999999999</v>
      </c>
      <c r="M39" s="3">
        <f>'P + B'!AR110</f>
        <v>3.7999999999999978E-3</v>
      </c>
      <c r="O39" t="s">
        <v>8</v>
      </c>
      <c r="P39">
        <f t="shared" si="6"/>
        <v>-0.26057329490570041</v>
      </c>
      <c r="Q39">
        <f t="shared" si="6"/>
        <v>0</v>
      </c>
      <c r="R39">
        <f t="shared" si="6"/>
        <v>0</v>
      </c>
      <c r="S39">
        <f t="shared" si="6"/>
        <v>0</v>
      </c>
      <c r="T39">
        <f t="shared" si="7"/>
        <v>0</v>
      </c>
      <c r="U39">
        <f t="shared" si="7"/>
        <v>0</v>
      </c>
      <c r="V39">
        <f t="shared" si="7"/>
        <v>0</v>
      </c>
      <c r="W39">
        <f t="shared" si="7"/>
        <v>0</v>
      </c>
      <c r="X39">
        <f t="shared" si="8"/>
        <v>-0.28591627875375369</v>
      </c>
      <c r="Y39">
        <f t="shared" si="8"/>
        <v>0</v>
      </c>
      <c r="Z39">
        <f t="shared" si="8"/>
        <v>-0.27150514930815017</v>
      </c>
      <c r="AA39">
        <f t="shared" si="8"/>
        <v>-2.5548376209777362E-3</v>
      </c>
      <c r="AG39" t="s">
        <v>2</v>
      </c>
      <c r="AH39" s="26">
        <v>0.83447057745126585</v>
      </c>
      <c r="AI39" s="26">
        <v>0.3230305947606873</v>
      </c>
      <c r="AJ39" s="26">
        <v>3.6666666666666665</v>
      </c>
      <c r="AQ39" s="64"/>
      <c r="AR39" s="34"/>
      <c r="AS39" s="34"/>
      <c r="AT39" s="34"/>
    </row>
    <row r="41" spans="1:46" x14ac:dyDescent="0.3">
      <c r="A41" s="98" t="str">
        <f>$AG$6</f>
        <v>B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</row>
    <row r="42" spans="1:46" x14ac:dyDescent="0.3">
      <c r="A42">
        <f>B!AF101</f>
        <v>216</v>
      </c>
      <c r="B42">
        <f>B!AG101</f>
        <v>0</v>
      </c>
      <c r="C42">
        <f>B!AH101</f>
        <v>0</v>
      </c>
      <c r="D42">
        <f>B!AI101</f>
        <v>0</v>
      </c>
      <c r="E42">
        <f>B!AJ101</f>
        <v>0</v>
      </c>
      <c r="F42">
        <f>B!AK101</f>
        <v>0</v>
      </c>
      <c r="G42">
        <f>B!AL101</f>
        <v>0</v>
      </c>
      <c r="H42">
        <f>B!AM101</f>
        <v>0</v>
      </c>
      <c r="I42">
        <f>B!AN101</f>
        <v>0</v>
      </c>
      <c r="J42">
        <f>B!AO101</f>
        <v>0</v>
      </c>
      <c r="K42">
        <f>B!AP101</f>
        <v>0</v>
      </c>
      <c r="L42">
        <f>B!AQ101</f>
        <v>0</v>
      </c>
      <c r="M42">
        <f>B!AR101</f>
        <v>0</v>
      </c>
      <c r="AG42" s="26">
        <v>8.2067734495521974E-2</v>
      </c>
      <c r="AH42" s="26">
        <v>6.3096991627602683E-2</v>
      </c>
      <c r="AI42" s="26">
        <v>1.1547005383792517</v>
      </c>
      <c r="AK42" s="71" t="s">
        <v>162</v>
      </c>
      <c r="AL42" s="71" t="s">
        <v>162</v>
      </c>
      <c r="AM42" s="71" t="s">
        <v>162</v>
      </c>
    </row>
    <row r="43" spans="1:46" x14ac:dyDescent="0.3">
      <c r="A43" t="str">
        <f>B!AF102</f>
        <v>Abs</v>
      </c>
      <c r="B43">
        <f>B!AG102</f>
        <v>1</v>
      </c>
      <c r="C43">
        <f>B!AH102</f>
        <v>2</v>
      </c>
      <c r="D43">
        <f>B!AI102</f>
        <v>3</v>
      </c>
      <c r="E43">
        <f>B!AJ102</f>
        <v>4</v>
      </c>
      <c r="F43">
        <f>B!AK102</f>
        <v>5</v>
      </c>
      <c r="G43">
        <f>B!AL102</f>
        <v>6</v>
      </c>
      <c r="H43">
        <f>B!AM102</f>
        <v>7</v>
      </c>
      <c r="I43">
        <f>B!AN102</f>
        <v>8</v>
      </c>
      <c r="J43">
        <f>B!AO102</f>
        <v>9</v>
      </c>
      <c r="K43">
        <f>B!AP102</f>
        <v>10</v>
      </c>
      <c r="L43">
        <f>B!AQ102</f>
        <v>11</v>
      </c>
      <c r="M43">
        <f>B!AR102</f>
        <v>12</v>
      </c>
      <c r="P43">
        <v>1</v>
      </c>
      <c r="Q43">
        <v>2</v>
      </c>
      <c r="R43">
        <v>3</v>
      </c>
      <c r="S43">
        <v>4</v>
      </c>
      <c r="T43">
        <v>5</v>
      </c>
      <c r="U43">
        <v>6</v>
      </c>
      <c r="V43">
        <v>7</v>
      </c>
      <c r="W43">
        <v>8</v>
      </c>
      <c r="X43">
        <v>9</v>
      </c>
      <c r="Y43">
        <v>10</v>
      </c>
      <c r="Z43">
        <v>11</v>
      </c>
      <c r="AA43">
        <v>12</v>
      </c>
      <c r="AG43" s="26">
        <v>0.11664658657484445</v>
      </c>
      <c r="AH43" s="26">
        <v>5.8881000448087167E-2</v>
      </c>
      <c r="AI43" s="26">
        <v>0</v>
      </c>
      <c r="AK43" t="s">
        <v>131</v>
      </c>
      <c r="AL43" t="s">
        <v>131</v>
      </c>
      <c r="AM43" t="s">
        <v>160</v>
      </c>
    </row>
    <row r="44" spans="1:46" x14ac:dyDescent="0.3">
      <c r="A44" t="str">
        <f>B!AF103</f>
        <v>A</v>
      </c>
      <c r="B44">
        <f>B!AG103</f>
        <v>0</v>
      </c>
      <c r="C44">
        <f>B!AH103</f>
        <v>9.7000000000000419E-3</v>
      </c>
      <c r="D44">
        <f>B!AI103</f>
        <v>3.2399999999999984E-2</v>
      </c>
      <c r="E44">
        <f>B!AJ103</f>
        <v>4.5499999999999929E-2</v>
      </c>
      <c r="F44">
        <f>B!AK103</f>
        <v>0</v>
      </c>
      <c r="G44" t="str">
        <f>B!AL103</f>
        <v>0</v>
      </c>
      <c r="H44" t="str">
        <f>B!AM103</f>
        <v>0</v>
      </c>
      <c r="I44" t="str">
        <f>B!AN103</f>
        <v>0</v>
      </c>
      <c r="J44">
        <f>B!AO103</f>
        <v>0</v>
      </c>
      <c r="K44">
        <f>B!AP103</f>
        <v>2.7200000000000002E-2</v>
      </c>
      <c r="L44">
        <f>B!AQ103</f>
        <v>1.9100000000000061E-2</v>
      </c>
      <c r="M44" t="str">
        <f>B!AR103</f>
        <v>0</v>
      </c>
      <c r="O44" t="s">
        <v>1</v>
      </c>
      <c r="P44">
        <f t="shared" ref="P44:S51" si="9">IFERROR(B44/(SUM($B$7:$E$14))*LN(B44/(SUM($B$7:$E$14))),0)</f>
        <v>0</v>
      </c>
      <c r="Q44">
        <f t="shared" si="9"/>
        <v>-4.5493509549929308E-3</v>
      </c>
      <c r="R44">
        <f t="shared" si="9"/>
        <v>-1.2716976614321026E-2</v>
      </c>
      <c r="S44">
        <f t="shared" si="9"/>
        <v>-1.6878648610372173E-2</v>
      </c>
      <c r="T44">
        <f t="shared" ref="T44:W51" si="10">IFERROR(F44/(SUM($F$7:$I$14))*LN(F44/(SUM($F$7:$I$14))),0)</f>
        <v>0</v>
      </c>
      <c r="U44">
        <f t="shared" si="10"/>
        <v>0</v>
      </c>
      <c r="V44">
        <f t="shared" si="10"/>
        <v>0</v>
      </c>
      <c r="W44">
        <f t="shared" si="10"/>
        <v>0</v>
      </c>
      <c r="X44">
        <f t="shared" ref="X44:AA51" si="11">IFERROR(J44/(SUM($J$7:$M$14))*LN(J44/(SUM($J$7:$M$14))),0)</f>
        <v>0</v>
      </c>
      <c r="Y44">
        <f t="shared" si="11"/>
        <v>-1.3819491109363887E-2</v>
      </c>
      <c r="Z44">
        <f t="shared" si="11"/>
        <v>-1.0267644796763632E-2</v>
      </c>
      <c r="AA44">
        <f t="shared" si="11"/>
        <v>0</v>
      </c>
      <c r="AG44" s="26">
        <v>0.89526436514600072</v>
      </c>
      <c r="AH44" s="26">
        <v>0.11588991158380979</v>
      </c>
      <c r="AI44" s="26">
        <v>4.6188021535170067</v>
      </c>
      <c r="AK44" t="s">
        <v>132</v>
      </c>
      <c r="AL44" t="s">
        <v>133</v>
      </c>
    </row>
    <row r="45" spans="1:46" x14ac:dyDescent="0.3">
      <c r="A45" t="str">
        <f>B!AF104</f>
        <v>B</v>
      </c>
      <c r="B45" t="str">
        <f>B!AG104</f>
        <v>0</v>
      </c>
      <c r="C45">
        <f>B!AH104</f>
        <v>3.609999999999991E-2</v>
      </c>
      <c r="D45">
        <f>B!AI104</f>
        <v>5.2699999999999969E-2</v>
      </c>
      <c r="E45">
        <f>B!AJ104</f>
        <v>5.9599999999999986E-2</v>
      </c>
      <c r="F45" t="str">
        <f>B!AK104</f>
        <v>0</v>
      </c>
      <c r="G45">
        <f>B!AL104</f>
        <v>2.8000000000000247E-3</v>
      </c>
      <c r="H45" t="str">
        <f>B!AM104</f>
        <v>0</v>
      </c>
      <c r="I45" t="str">
        <f>B!AN104</f>
        <v>0</v>
      </c>
      <c r="J45" t="str">
        <f>B!AO104</f>
        <v>0</v>
      </c>
      <c r="K45">
        <f>B!AP104</f>
        <v>2.6200000000000057E-2</v>
      </c>
      <c r="L45">
        <f>B!AQ104</f>
        <v>2.1000000000000074E-2</v>
      </c>
      <c r="M45" t="str">
        <f>B!AR104</f>
        <v>0</v>
      </c>
      <c r="O45" t="s">
        <v>2</v>
      </c>
      <c r="P45">
        <f t="shared" si="9"/>
        <v>0</v>
      </c>
      <c r="Q45">
        <f t="shared" si="9"/>
        <v>-1.3921591481227218E-2</v>
      </c>
      <c r="R45">
        <f t="shared" si="9"/>
        <v>-1.9058446531301083E-2</v>
      </c>
      <c r="S45">
        <f t="shared" si="9"/>
        <v>-2.1088576072614548E-2</v>
      </c>
      <c r="T45">
        <f t="shared" si="10"/>
        <v>0</v>
      </c>
      <c r="U45">
        <f t="shared" si="10"/>
        <v>-1.742587679331487E-3</v>
      </c>
      <c r="V45">
        <f t="shared" si="10"/>
        <v>0</v>
      </c>
      <c r="W45">
        <f t="shared" si="10"/>
        <v>0</v>
      </c>
      <c r="X45">
        <f t="shared" si="11"/>
        <v>0</v>
      </c>
      <c r="Y45">
        <f t="shared" si="11"/>
        <v>-1.3393322684749347E-2</v>
      </c>
      <c r="Z45">
        <f t="shared" si="11"/>
        <v>-1.1122832875533508E-2</v>
      </c>
      <c r="AA45">
        <f t="shared" si="11"/>
        <v>0</v>
      </c>
      <c r="AG45" s="26">
        <v>0.30753282613467831</v>
      </c>
      <c r="AH45" s="26">
        <v>0.13004858122805837</v>
      </c>
      <c r="AI45" s="26">
        <v>1.5275252316519463</v>
      </c>
      <c r="AK45" t="s">
        <v>131</v>
      </c>
      <c r="AL45" t="s">
        <v>134</v>
      </c>
    </row>
    <row r="46" spans="1:46" x14ac:dyDescent="0.3">
      <c r="A46" t="str">
        <f>B!AF105</f>
        <v>C</v>
      </c>
      <c r="B46">
        <f>B!AG105</f>
        <v>8.1699999999999995E-2</v>
      </c>
      <c r="C46">
        <f>B!AH105</f>
        <v>3.609999999999991E-2</v>
      </c>
      <c r="D46">
        <f>B!AI105</f>
        <v>5.04E-2</v>
      </c>
      <c r="E46">
        <f>B!AJ105</f>
        <v>3.3999999999999586E-3</v>
      </c>
      <c r="F46" t="str">
        <f>B!AK105</f>
        <v>0</v>
      </c>
      <c r="G46">
        <f>B!AL105</f>
        <v>7.0499999999999952E-2</v>
      </c>
      <c r="H46" t="str">
        <f>B!AM105</f>
        <v>0</v>
      </c>
      <c r="I46" t="str">
        <f>B!AN105</f>
        <v>0</v>
      </c>
      <c r="J46" t="str">
        <f>B!AO105</f>
        <v>0</v>
      </c>
      <c r="K46" t="str">
        <f>B!AP105</f>
        <v>0</v>
      </c>
      <c r="L46" t="str">
        <f>B!AQ105</f>
        <v>0</v>
      </c>
      <c r="M46" t="str">
        <f>B!AR105</f>
        <v>0</v>
      </c>
      <c r="O46" t="s">
        <v>3</v>
      </c>
      <c r="P46">
        <f t="shared" si="9"/>
        <v>-2.7273709163135998E-2</v>
      </c>
      <c r="Q46">
        <f t="shared" si="9"/>
        <v>-1.3921591481227218E-2</v>
      </c>
      <c r="R46">
        <f t="shared" si="9"/>
        <v>-1.8369345506527659E-2</v>
      </c>
      <c r="S46">
        <f t="shared" si="9"/>
        <v>-1.820728882735669E-3</v>
      </c>
      <c r="T46">
        <f t="shared" si="10"/>
        <v>0</v>
      </c>
      <c r="U46">
        <f t="shared" si="10"/>
        <v>-2.7206939870422411E-2</v>
      </c>
      <c r="V46">
        <f t="shared" si="10"/>
        <v>0</v>
      </c>
      <c r="W46">
        <f t="shared" si="10"/>
        <v>0</v>
      </c>
      <c r="X46">
        <f t="shared" si="11"/>
        <v>0</v>
      </c>
      <c r="Y46">
        <f t="shared" si="11"/>
        <v>0</v>
      </c>
      <c r="Z46">
        <f t="shared" si="11"/>
        <v>0</v>
      </c>
      <c r="AA46">
        <f t="shared" si="11"/>
        <v>0</v>
      </c>
      <c r="AK46" t="s">
        <v>131</v>
      </c>
      <c r="AL46" t="s">
        <v>163</v>
      </c>
    </row>
    <row r="47" spans="1:46" x14ac:dyDescent="0.3">
      <c r="A47" t="str">
        <f>B!AF106</f>
        <v>D</v>
      </c>
      <c r="B47">
        <f>B!AG106</f>
        <v>1.6236999999999999</v>
      </c>
      <c r="C47">
        <f>B!AH106</f>
        <v>2.0007999999999999</v>
      </c>
      <c r="D47">
        <f>B!AI106</f>
        <v>4.4699999999999962E-2</v>
      </c>
      <c r="E47">
        <f>B!AJ106</f>
        <v>3.2999999999999696E-3</v>
      </c>
      <c r="F47">
        <f>B!AK106</f>
        <v>1.1684000000000001</v>
      </c>
      <c r="G47" t="str">
        <f>B!AL106</f>
        <v>0</v>
      </c>
      <c r="H47">
        <f>B!AM106</f>
        <v>0.92659999999999998</v>
      </c>
      <c r="I47" t="str">
        <f>B!AN106</f>
        <v>0</v>
      </c>
      <c r="J47" t="str">
        <f>B!AO106</f>
        <v>0</v>
      </c>
      <c r="K47">
        <f>B!AP106</f>
        <v>1.3900000000000079E-2</v>
      </c>
      <c r="L47" t="str">
        <f>B!AQ106</f>
        <v>0</v>
      </c>
      <c r="M47">
        <f>B!AR106</f>
        <v>1.8000000000000238E-3</v>
      </c>
      <c r="O47" t="s">
        <v>4</v>
      </c>
      <c r="P47">
        <f t="shared" si="9"/>
        <v>-0.23412318577203037</v>
      </c>
      <c r="Q47">
        <f t="shared" si="9"/>
        <v>-0.26199114246218352</v>
      </c>
      <c r="R47">
        <f t="shared" si="9"/>
        <v>-1.6632181243341482E-2</v>
      </c>
      <c r="S47">
        <f t="shared" si="9"/>
        <v>-1.7734274244723921E-3</v>
      </c>
      <c r="T47">
        <f t="shared" si="10"/>
        <v>-0.21046048112826007</v>
      </c>
      <c r="U47">
        <f t="shared" si="10"/>
        <v>0</v>
      </c>
      <c r="V47">
        <f t="shared" si="10"/>
        <v>-0.18265244516500542</v>
      </c>
      <c r="W47">
        <f t="shared" si="10"/>
        <v>0</v>
      </c>
      <c r="X47">
        <f t="shared" si="11"/>
        <v>0</v>
      </c>
      <c r="Y47">
        <f t="shared" si="11"/>
        <v>-7.8409173556231813E-3</v>
      </c>
      <c r="Z47">
        <f t="shared" si="11"/>
        <v>0</v>
      </c>
      <c r="AA47">
        <f t="shared" si="11"/>
        <v>-1.3224311569176518E-3</v>
      </c>
    </row>
    <row r="48" spans="1:46" x14ac:dyDescent="0.3">
      <c r="A48" t="str">
        <f>B!AF107</f>
        <v>E</v>
      </c>
      <c r="B48" t="str">
        <f>B!AG107</f>
        <v>0</v>
      </c>
      <c r="C48">
        <f>B!AH107</f>
        <v>7.9999999999991189E-4</v>
      </c>
      <c r="D48">
        <f>B!AI107</f>
        <v>4.99E-2</v>
      </c>
      <c r="E48">
        <f>B!AJ107</f>
        <v>2.2499999999999909E-2</v>
      </c>
      <c r="F48" t="str">
        <f>B!AK107</f>
        <v>0</v>
      </c>
      <c r="G48">
        <f>B!AL107</f>
        <v>0.39169999999999999</v>
      </c>
      <c r="H48">
        <f>B!AM107</f>
        <v>0.47870000000000013</v>
      </c>
      <c r="I48" t="str">
        <f>B!AN107</f>
        <v>0</v>
      </c>
      <c r="J48" t="str">
        <f>B!AO107</f>
        <v>0</v>
      </c>
      <c r="K48">
        <f>B!AP107</f>
        <v>1.9000000000000072E-2</v>
      </c>
      <c r="L48">
        <f>B!AQ107</f>
        <v>3.2600000000000018E-2</v>
      </c>
      <c r="M48">
        <f>B!AR107</f>
        <v>1.1700000000000044E-2</v>
      </c>
      <c r="O48" t="s">
        <v>5</v>
      </c>
      <c r="P48">
        <f t="shared" si="9"/>
        <v>0</v>
      </c>
      <c r="Q48">
        <f t="shared" si="9"/>
        <v>-5.0183628904219813E-4</v>
      </c>
      <c r="R48">
        <f t="shared" si="9"/>
        <v>-1.8218670120927368E-2</v>
      </c>
      <c r="S48">
        <f t="shared" si="9"/>
        <v>-9.3516931675617695E-3</v>
      </c>
      <c r="T48">
        <f t="shared" si="10"/>
        <v>0</v>
      </c>
      <c r="U48">
        <f t="shared" si="10"/>
        <v>-0.10193100263860359</v>
      </c>
      <c r="V48">
        <f t="shared" si="10"/>
        <v>-0.11753354459106878</v>
      </c>
      <c r="W48">
        <f t="shared" si="10"/>
        <v>0</v>
      </c>
      <c r="X48">
        <f t="shared" si="11"/>
        <v>0</v>
      </c>
      <c r="Y48">
        <f t="shared" si="11"/>
        <v>-1.0222211043462328E-2</v>
      </c>
      <c r="Z48">
        <f t="shared" si="11"/>
        <v>-1.6070376543742038E-2</v>
      </c>
      <c r="AA48">
        <f t="shared" si="11"/>
        <v>-6.7681452945086949E-3</v>
      </c>
    </row>
    <row r="49" spans="1:27" x14ac:dyDescent="0.3">
      <c r="A49" t="str">
        <f>B!AF108</f>
        <v>F</v>
      </c>
      <c r="B49">
        <f>B!AG108</f>
        <v>1.8199999999999883E-2</v>
      </c>
      <c r="C49">
        <f>B!AH108</f>
        <v>1.6999999999999904E-2</v>
      </c>
      <c r="D49">
        <f>B!AI108</f>
        <v>2.9799999999999993E-2</v>
      </c>
      <c r="E49">
        <f>B!AJ108</f>
        <v>3.1500000000000028E-2</v>
      </c>
      <c r="F49" t="str">
        <f>B!AK108</f>
        <v>0</v>
      </c>
      <c r="G49" t="str">
        <f>B!AL108</f>
        <v>0</v>
      </c>
      <c r="H49" t="str">
        <f>B!AM108</f>
        <v>0</v>
      </c>
      <c r="I49" t="str">
        <f>B!AN108</f>
        <v>0</v>
      </c>
      <c r="J49">
        <f>B!AO108</f>
        <v>2.0000000000000573E-3</v>
      </c>
      <c r="K49">
        <f>B!AP108</f>
        <v>9.7000000000000419E-3</v>
      </c>
      <c r="L49">
        <f>B!AQ108</f>
        <v>0.67290000000000005</v>
      </c>
      <c r="M49" t="str">
        <f>B!AR108</f>
        <v>0</v>
      </c>
      <c r="O49" t="s">
        <v>6</v>
      </c>
      <c r="P49">
        <f t="shared" si="9"/>
        <v>-7.8093506588932582E-3</v>
      </c>
      <c r="Q49">
        <f t="shared" si="9"/>
        <v>-7.3680051041560366E-3</v>
      </c>
      <c r="R49">
        <f t="shared" si="9"/>
        <v>-1.1854610100053323E-2</v>
      </c>
      <c r="S49">
        <f t="shared" si="9"/>
        <v>-1.2420019337867559E-2</v>
      </c>
      <c r="T49">
        <f t="shared" si="10"/>
        <v>0</v>
      </c>
      <c r="U49">
        <f t="shared" si="10"/>
        <v>0</v>
      </c>
      <c r="V49">
        <f t="shared" si="10"/>
        <v>0</v>
      </c>
      <c r="W49">
        <f t="shared" si="10"/>
        <v>0</v>
      </c>
      <c r="X49">
        <f t="shared" si="11"/>
        <v>-1.4517823670894628E-3</v>
      </c>
      <c r="Y49">
        <f t="shared" si="11"/>
        <v>-5.7629499785219465E-3</v>
      </c>
      <c r="Z49">
        <f t="shared" si="11"/>
        <v>-0.16170884107380901</v>
      </c>
      <c r="AA49">
        <f t="shared" si="11"/>
        <v>0</v>
      </c>
    </row>
    <row r="50" spans="1:27" x14ac:dyDescent="0.3">
      <c r="A50" t="str">
        <f>B!AF109</f>
        <v>G</v>
      </c>
      <c r="B50" t="str">
        <f>B!AG109</f>
        <v>0</v>
      </c>
      <c r="C50">
        <f>B!AH109</f>
        <v>4.0199999999999902E-2</v>
      </c>
      <c r="D50" t="str">
        <f>B!AI109</f>
        <v>0</v>
      </c>
      <c r="E50" t="str">
        <f>B!AJ109</f>
        <v>0</v>
      </c>
      <c r="F50" t="str">
        <f>B!AK109</f>
        <v>0</v>
      </c>
      <c r="G50" t="str">
        <f>B!AL109</f>
        <v>0</v>
      </c>
      <c r="H50" t="str">
        <f>B!AM109</f>
        <v>0</v>
      </c>
      <c r="I50" t="str">
        <f>B!AN109</f>
        <v>0</v>
      </c>
      <c r="J50" t="str">
        <f>B!AO109</f>
        <v>0</v>
      </c>
      <c r="K50">
        <f>B!AP109</f>
        <v>1.7400000000000082E-2</v>
      </c>
      <c r="L50" t="str">
        <f>B!AQ109</f>
        <v>0</v>
      </c>
      <c r="M50">
        <f>B!AR109</f>
        <v>0.20070000000000005</v>
      </c>
      <c r="O50" t="s">
        <v>7</v>
      </c>
      <c r="P50">
        <f t="shared" si="9"/>
        <v>0</v>
      </c>
      <c r="Q50">
        <f t="shared" si="9"/>
        <v>-1.5228386003711455E-2</v>
      </c>
      <c r="R50">
        <f t="shared" si="9"/>
        <v>0</v>
      </c>
      <c r="S50">
        <f t="shared" si="9"/>
        <v>0</v>
      </c>
      <c r="T50">
        <f t="shared" si="10"/>
        <v>0</v>
      </c>
      <c r="U50">
        <f t="shared" si="10"/>
        <v>0</v>
      </c>
      <c r="V50">
        <f t="shared" si="10"/>
        <v>0</v>
      </c>
      <c r="W50">
        <f t="shared" si="10"/>
        <v>0</v>
      </c>
      <c r="X50">
        <f t="shared" si="11"/>
        <v>0</v>
      </c>
      <c r="Y50">
        <f t="shared" si="11"/>
        <v>-9.489133215071284E-3</v>
      </c>
      <c r="Z50">
        <f t="shared" si="11"/>
        <v>0</v>
      </c>
      <c r="AA50">
        <f t="shared" si="11"/>
        <v>-6.8494525718508212E-2</v>
      </c>
    </row>
    <row r="51" spans="1:27" x14ac:dyDescent="0.3">
      <c r="A51" t="str">
        <f>B!AF110</f>
        <v>H</v>
      </c>
      <c r="B51">
        <f>B!AG110</f>
        <v>1.5145</v>
      </c>
      <c r="C51">
        <f>B!AH110</f>
        <v>0.55469999999999997</v>
      </c>
      <c r="D51">
        <f>B!AI110</f>
        <v>2.300000000000002E-2</v>
      </c>
      <c r="E51">
        <f>B!AJ110</f>
        <v>9.9999999999999922E-2</v>
      </c>
      <c r="F51" t="str">
        <f>B!AK110</f>
        <v>0</v>
      </c>
      <c r="G51">
        <f>B!AL110</f>
        <v>1.1947999999999999</v>
      </c>
      <c r="H51" t="str">
        <f>B!AM110</f>
        <v>0</v>
      </c>
      <c r="I51" t="str">
        <f>B!AN110</f>
        <v>0</v>
      </c>
      <c r="J51">
        <f>B!AO110</f>
        <v>6.640000000000007E-2</v>
      </c>
      <c r="K51">
        <f>B!AP110</f>
        <v>0.58030000000000004</v>
      </c>
      <c r="L51" t="str">
        <f>B!AQ110</f>
        <v>0</v>
      </c>
      <c r="M51">
        <f>B!AR110</f>
        <v>6.6000000000000503E-3</v>
      </c>
      <c r="O51" t="s">
        <v>8</v>
      </c>
      <c r="P51">
        <f t="shared" si="9"/>
        <v>-0.22506638492197725</v>
      </c>
      <c r="Q51">
        <f t="shared" si="9"/>
        <v>-0.11777598430238134</v>
      </c>
      <c r="R51">
        <f t="shared" si="9"/>
        <v>-9.5274406912219788E-3</v>
      </c>
      <c r="S51">
        <f t="shared" si="9"/>
        <v>-3.2100607138709693E-2</v>
      </c>
      <c r="T51">
        <f t="shared" si="10"/>
        <v>0</v>
      </c>
      <c r="U51">
        <f t="shared" si="10"/>
        <v>-0.21325923703792501</v>
      </c>
      <c r="V51">
        <f t="shared" si="10"/>
        <v>0</v>
      </c>
      <c r="W51">
        <f t="shared" si="10"/>
        <v>0</v>
      </c>
      <c r="X51">
        <f t="shared" si="11"/>
        <v>-2.8790255674841617E-2</v>
      </c>
      <c r="Y51">
        <f t="shared" si="11"/>
        <v>-0.14662547239974821</v>
      </c>
      <c r="Z51">
        <f t="shared" si="11"/>
        <v>0</v>
      </c>
      <c r="AA51">
        <f t="shared" si="11"/>
        <v>-4.1332709179397846E-3</v>
      </c>
    </row>
    <row r="53" spans="1:27" x14ac:dyDescent="0.3">
      <c r="A53" s="98">
        <f>$AH$6</f>
        <v>0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</row>
    <row r="54" spans="1:27" x14ac:dyDescent="0.3">
      <c r="A54" t="e">
        <f>#REF!</f>
        <v>#REF!</v>
      </c>
    </row>
    <row r="55" spans="1:27" x14ac:dyDescent="0.3">
      <c r="A55" t="e">
        <f>#REF!</f>
        <v>#REF!</v>
      </c>
      <c r="B55" t="e">
        <f>#REF!</f>
        <v>#REF!</v>
      </c>
      <c r="C55" t="e">
        <f>#REF!</f>
        <v>#REF!</v>
      </c>
      <c r="D55" t="e">
        <f>#REF!</f>
        <v>#REF!</v>
      </c>
      <c r="E55" t="e">
        <f>#REF!</f>
        <v>#REF!</v>
      </c>
      <c r="F55" t="e">
        <f>#REF!</f>
        <v>#REF!</v>
      </c>
      <c r="G55" t="e">
        <f>#REF!</f>
        <v>#REF!</v>
      </c>
      <c r="H55" t="e">
        <f>#REF!</f>
        <v>#REF!</v>
      </c>
      <c r="I55" t="e">
        <f>#REF!</f>
        <v>#REF!</v>
      </c>
      <c r="J55" t="e">
        <f>#REF!</f>
        <v>#REF!</v>
      </c>
      <c r="K55" t="e">
        <f>#REF!</f>
        <v>#REF!</v>
      </c>
      <c r="L55" t="e">
        <f>#REF!</f>
        <v>#REF!</v>
      </c>
      <c r="M55" t="e">
        <f>#REF!</f>
        <v>#REF!</v>
      </c>
      <c r="P55">
        <v>1</v>
      </c>
      <c r="Q55">
        <v>2</v>
      </c>
      <c r="R55">
        <v>3</v>
      </c>
      <c r="S55">
        <v>4</v>
      </c>
      <c r="T55">
        <v>5</v>
      </c>
      <c r="U55">
        <v>6</v>
      </c>
      <c r="V55">
        <v>7</v>
      </c>
      <c r="W55">
        <v>8</v>
      </c>
      <c r="X55">
        <v>9</v>
      </c>
      <c r="Y55">
        <v>10</v>
      </c>
      <c r="Z55">
        <v>11</v>
      </c>
      <c r="AA55">
        <v>12</v>
      </c>
    </row>
    <row r="56" spans="1:27" x14ac:dyDescent="0.3">
      <c r="A56" t="e">
        <f>#REF!</f>
        <v>#REF!</v>
      </c>
      <c r="B56" t="e">
        <f>#REF!</f>
        <v>#REF!</v>
      </c>
      <c r="C56" t="e">
        <f>#REF!</f>
        <v>#REF!</v>
      </c>
      <c r="D56" t="e">
        <f>#REF!</f>
        <v>#REF!</v>
      </c>
      <c r="E56" t="e">
        <f>#REF!</f>
        <v>#REF!</v>
      </c>
      <c r="F56" t="e">
        <f>#REF!</f>
        <v>#REF!</v>
      </c>
      <c r="G56" t="e">
        <f>#REF!</f>
        <v>#REF!</v>
      </c>
      <c r="H56" t="e">
        <f>#REF!</f>
        <v>#REF!</v>
      </c>
      <c r="I56" t="e">
        <f>#REF!</f>
        <v>#REF!</v>
      </c>
      <c r="J56" t="e">
        <f>#REF!</f>
        <v>#REF!</v>
      </c>
      <c r="K56" t="e">
        <f>#REF!</f>
        <v>#REF!</v>
      </c>
      <c r="L56" t="e">
        <f>#REF!</f>
        <v>#REF!</v>
      </c>
      <c r="M56" t="e">
        <f>#REF!</f>
        <v>#REF!</v>
      </c>
      <c r="O56" t="s">
        <v>1</v>
      </c>
      <c r="P56">
        <f t="shared" ref="P56:S63" si="12">IFERROR(B56/(SUM($B$7:$E$14))*LN(B56/(SUM($B$7:$E$14))),0)</f>
        <v>0</v>
      </c>
      <c r="Q56">
        <f t="shared" si="12"/>
        <v>0</v>
      </c>
      <c r="R56">
        <f t="shared" si="12"/>
        <v>0</v>
      </c>
      <c r="S56">
        <f t="shared" si="12"/>
        <v>0</v>
      </c>
      <c r="T56">
        <f t="shared" ref="T56:W63" si="13">IFERROR(F56/(SUM($F$7:$I$14))*LN(F56/(SUM($F$7:$I$14))),0)</f>
        <v>0</v>
      </c>
      <c r="U56">
        <f t="shared" si="13"/>
        <v>0</v>
      </c>
      <c r="V56">
        <f t="shared" si="13"/>
        <v>0</v>
      </c>
      <c r="W56">
        <f t="shared" si="13"/>
        <v>0</v>
      </c>
      <c r="X56">
        <f t="shared" ref="X56:AA63" si="14">IFERROR(J56/(SUM($J$7:$M$14))*LN(J56/(SUM($J$7:$M$14))),0)</f>
        <v>0</v>
      </c>
      <c r="Y56">
        <f t="shared" si="14"/>
        <v>0</v>
      </c>
      <c r="Z56">
        <f t="shared" si="14"/>
        <v>0</v>
      </c>
      <c r="AA56">
        <f t="shared" si="14"/>
        <v>0</v>
      </c>
    </row>
    <row r="57" spans="1:27" x14ac:dyDescent="0.3">
      <c r="A57" t="e">
        <f>#REF!</f>
        <v>#REF!</v>
      </c>
      <c r="B57" t="e">
        <f>#REF!</f>
        <v>#REF!</v>
      </c>
      <c r="C57" t="e">
        <f>#REF!</f>
        <v>#REF!</v>
      </c>
      <c r="D57" t="e">
        <f>#REF!</f>
        <v>#REF!</v>
      </c>
      <c r="E57" t="e">
        <f>#REF!</f>
        <v>#REF!</v>
      </c>
      <c r="F57" t="e">
        <f>#REF!</f>
        <v>#REF!</v>
      </c>
      <c r="G57" t="e">
        <f>#REF!</f>
        <v>#REF!</v>
      </c>
      <c r="H57" t="e">
        <f>#REF!</f>
        <v>#REF!</v>
      </c>
      <c r="I57" t="e">
        <f>#REF!</f>
        <v>#REF!</v>
      </c>
      <c r="J57" t="e">
        <f>#REF!</f>
        <v>#REF!</v>
      </c>
      <c r="K57" t="e">
        <f>#REF!</f>
        <v>#REF!</v>
      </c>
      <c r="L57" t="e">
        <f>#REF!</f>
        <v>#REF!</v>
      </c>
      <c r="M57" t="e">
        <f>#REF!</f>
        <v>#REF!</v>
      </c>
      <c r="O57" t="s">
        <v>2</v>
      </c>
      <c r="P57">
        <f t="shared" si="12"/>
        <v>0</v>
      </c>
      <c r="Q57">
        <f t="shared" si="12"/>
        <v>0</v>
      </c>
      <c r="R57">
        <f t="shared" si="12"/>
        <v>0</v>
      </c>
      <c r="S57">
        <f t="shared" si="12"/>
        <v>0</v>
      </c>
      <c r="T57">
        <f t="shared" si="13"/>
        <v>0</v>
      </c>
      <c r="U57">
        <f t="shared" si="13"/>
        <v>0</v>
      </c>
      <c r="V57">
        <f t="shared" si="13"/>
        <v>0</v>
      </c>
      <c r="W57">
        <f t="shared" si="13"/>
        <v>0</v>
      </c>
      <c r="X57">
        <f t="shared" si="14"/>
        <v>0</v>
      </c>
      <c r="Y57">
        <f t="shared" si="14"/>
        <v>0</v>
      </c>
      <c r="Z57">
        <f t="shared" si="14"/>
        <v>0</v>
      </c>
      <c r="AA57">
        <f t="shared" si="14"/>
        <v>0</v>
      </c>
    </row>
    <row r="58" spans="1:27" x14ac:dyDescent="0.3">
      <c r="A58" t="e">
        <f>#REF!</f>
        <v>#REF!</v>
      </c>
      <c r="B58" t="e">
        <f>#REF!</f>
        <v>#REF!</v>
      </c>
      <c r="C58" t="e">
        <f>#REF!</f>
        <v>#REF!</v>
      </c>
      <c r="D58" t="e">
        <f>#REF!</f>
        <v>#REF!</v>
      </c>
      <c r="E58" t="e">
        <f>#REF!</f>
        <v>#REF!</v>
      </c>
      <c r="F58" t="e">
        <f>#REF!</f>
        <v>#REF!</v>
      </c>
      <c r="G58" t="e">
        <f>#REF!</f>
        <v>#REF!</v>
      </c>
      <c r="H58" t="e">
        <f>#REF!</f>
        <v>#REF!</v>
      </c>
      <c r="I58" t="e">
        <f>#REF!</f>
        <v>#REF!</v>
      </c>
      <c r="J58" t="e">
        <f>#REF!</f>
        <v>#REF!</v>
      </c>
      <c r="K58" t="e">
        <f>#REF!</f>
        <v>#REF!</v>
      </c>
      <c r="L58" t="e">
        <f>#REF!</f>
        <v>#REF!</v>
      </c>
      <c r="M58" t="e">
        <f>#REF!</f>
        <v>#REF!</v>
      </c>
      <c r="O58" t="s">
        <v>3</v>
      </c>
      <c r="P58">
        <f t="shared" si="12"/>
        <v>0</v>
      </c>
      <c r="Q58">
        <f t="shared" si="12"/>
        <v>0</v>
      </c>
      <c r="R58">
        <f t="shared" si="12"/>
        <v>0</v>
      </c>
      <c r="S58">
        <f t="shared" si="12"/>
        <v>0</v>
      </c>
      <c r="T58">
        <f t="shared" si="13"/>
        <v>0</v>
      </c>
      <c r="U58">
        <f t="shared" si="13"/>
        <v>0</v>
      </c>
      <c r="V58">
        <f t="shared" si="13"/>
        <v>0</v>
      </c>
      <c r="W58">
        <f t="shared" si="13"/>
        <v>0</v>
      </c>
      <c r="X58">
        <f t="shared" si="14"/>
        <v>0</v>
      </c>
      <c r="Y58">
        <f t="shared" si="14"/>
        <v>0</v>
      </c>
      <c r="Z58">
        <f t="shared" si="14"/>
        <v>0</v>
      </c>
      <c r="AA58">
        <f t="shared" si="14"/>
        <v>0</v>
      </c>
    </row>
    <row r="59" spans="1:27" x14ac:dyDescent="0.3">
      <c r="A59" t="e">
        <f>#REF!</f>
        <v>#REF!</v>
      </c>
      <c r="B59" t="e">
        <f>#REF!</f>
        <v>#REF!</v>
      </c>
      <c r="C59" t="e">
        <f>#REF!</f>
        <v>#REF!</v>
      </c>
      <c r="D59" t="e">
        <f>#REF!</f>
        <v>#REF!</v>
      </c>
      <c r="E59" t="e">
        <f>#REF!</f>
        <v>#REF!</v>
      </c>
      <c r="F59" t="e">
        <f>#REF!</f>
        <v>#REF!</v>
      </c>
      <c r="G59" t="e">
        <f>#REF!</f>
        <v>#REF!</v>
      </c>
      <c r="H59" t="e">
        <f>#REF!</f>
        <v>#REF!</v>
      </c>
      <c r="I59" t="e">
        <f>#REF!</f>
        <v>#REF!</v>
      </c>
      <c r="J59" t="e">
        <f>#REF!</f>
        <v>#REF!</v>
      </c>
      <c r="K59" t="e">
        <f>#REF!</f>
        <v>#REF!</v>
      </c>
      <c r="L59" t="e">
        <f>#REF!</f>
        <v>#REF!</v>
      </c>
      <c r="M59" t="e">
        <f>#REF!</f>
        <v>#REF!</v>
      </c>
      <c r="O59" t="s">
        <v>4</v>
      </c>
      <c r="P59">
        <f t="shared" si="12"/>
        <v>0</v>
      </c>
      <c r="Q59">
        <f t="shared" si="12"/>
        <v>0</v>
      </c>
      <c r="R59">
        <f t="shared" si="12"/>
        <v>0</v>
      </c>
      <c r="S59">
        <f t="shared" si="12"/>
        <v>0</v>
      </c>
      <c r="T59">
        <f t="shared" si="13"/>
        <v>0</v>
      </c>
      <c r="U59">
        <f t="shared" si="13"/>
        <v>0</v>
      </c>
      <c r="V59">
        <f t="shared" si="13"/>
        <v>0</v>
      </c>
      <c r="W59">
        <f t="shared" si="13"/>
        <v>0</v>
      </c>
      <c r="X59">
        <f t="shared" si="14"/>
        <v>0</v>
      </c>
      <c r="Y59">
        <f t="shared" si="14"/>
        <v>0</v>
      </c>
      <c r="Z59">
        <f t="shared" si="14"/>
        <v>0</v>
      </c>
      <c r="AA59">
        <f t="shared" si="14"/>
        <v>0</v>
      </c>
    </row>
    <row r="60" spans="1:27" x14ac:dyDescent="0.3">
      <c r="A60" t="e">
        <f>#REF!</f>
        <v>#REF!</v>
      </c>
      <c r="B60" t="e">
        <f>#REF!</f>
        <v>#REF!</v>
      </c>
      <c r="C60" t="e">
        <f>#REF!</f>
        <v>#REF!</v>
      </c>
      <c r="D60" t="e">
        <f>#REF!</f>
        <v>#REF!</v>
      </c>
      <c r="E60" t="e">
        <f>#REF!</f>
        <v>#REF!</v>
      </c>
      <c r="F60" t="e">
        <f>#REF!</f>
        <v>#REF!</v>
      </c>
      <c r="G60" t="e">
        <f>#REF!</f>
        <v>#REF!</v>
      </c>
      <c r="H60" t="e">
        <f>#REF!</f>
        <v>#REF!</v>
      </c>
      <c r="I60" t="e">
        <f>#REF!</f>
        <v>#REF!</v>
      </c>
      <c r="J60" t="e">
        <f>#REF!</f>
        <v>#REF!</v>
      </c>
      <c r="K60" t="e">
        <f>#REF!</f>
        <v>#REF!</v>
      </c>
      <c r="L60" t="e">
        <f>#REF!</f>
        <v>#REF!</v>
      </c>
      <c r="M60" t="e">
        <f>#REF!</f>
        <v>#REF!</v>
      </c>
      <c r="O60" t="s">
        <v>5</v>
      </c>
      <c r="P60">
        <f t="shared" si="12"/>
        <v>0</v>
      </c>
      <c r="Q60">
        <f t="shared" si="12"/>
        <v>0</v>
      </c>
      <c r="R60">
        <f t="shared" si="12"/>
        <v>0</v>
      </c>
      <c r="S60">
        <f t="shared" si="12"/>
        <v>0</v>
      </c>
      <c r="T60">
        <f t="shared" si="13"/>
        <v>0</v>
      </c>
      <c r="U60">
        <f t="shared" si="13"/>
        <v>0</v>
      </c>
      <c r="V60">
        <f t="shared" si="13"/>
        <v>0</v>
      </c>
      <c r="W60">
        <f t="shared" si="13"/>
        <v>0</v>
      </c>
      <c r="X60">
        <f t="shared" si="14"/>
        <v>0</v>
      </c>
      <c r="Y60">
        <f t="shared" si="14"/>
        <v>0</v>
      </c>
      <c r="Z60">
        <f t="shared" si="14"/>
        <v>0</v>
      </c>
      <c r="AA60">
        <f t="shared" si="14"/>
        <v>0</v>
      </c>
    </row>
    <row r="61" spans="1:27" x14ac:dyDescent="0.3">
      <c r="A61" t="e">
        <f>#REF!</f>
        <v>#REF!</v>
      </c>
      <c r="B61" t="e">
        <f>#REF!</f>
        <v>#REF!</v>
      </c>
      <c r="C61" t="e">
        <f>#REF!</f>
        <v>#REF!</v>
      </c>
      <c r="D61" t="e">
        <f>#REF!</f>
        <v>#REF!</v>
      </c>
      <c r="E61" t="e">
        <f>#REF!</f>
        <v>#REF!</v>
      </c>
      <c r="F61" t="e">
        <f>#REF!</f>
        <v>#REF!</v>
      </c>
      <c r="G61" t="e">
        <f>#REF!</f>
        <v>#REF!</v>
      </c>
      <c r="H61" t="e">
        <f>#REF!</f>
        <v>#REF!</v>
      </c>
      <c r="I61" t="e">
        <f>#REF!</f>
        <v>#REF!</v>
      </c>
      <c r="J61" t="e">
        <f>#REF!</f>
        <v>#REF!</v>
      </c>
      <c r="K61" t="e">
        <f>#REF!</f>
        <v>#REF!</v>
      </c>
      <c r="L61" t="e">
        <f>#REF!</f>
        <v>#REF!</v>
      </c>
      <c r="M61" t="e">
        <f>#REF!</f>
        <v>#REF!</v>
      </c>
      <c r="O61" t="s">
        <v>6</v>
      </c>
      <c r="P61">
        <f t="shared" si="12"/>
        <v>0</v>
      </c>
      <c r="Q61">
        <f t="shared" si="12"/>
        <v>0</v>
      </c>
      <c r="R61">
        <f t="shared" si="12"/>
        <v>0</v>
      </c>
      <c r="S61">
        <f t="shared" si="12"/>
        <v>0</v>
      </c>
      <c r="T61">
        <f t="shared" si="13"/>
        <v>0</v>
      </c>
      <c r="U61">
        <f t="shared" si="13"/>
        <v>0</v>
      </c>
      <c r="V61">
        <f t="shared" si="13"/>
        <v>0</v>
      </c>
      <c r="W61">
        <f t="shared" si="13"/>
        <v>0</v>
      </c>
      <c r="X61">
        <f t="shared" si="14"/>
        <v>0</v>
      </c>
      <c r="Y61">
        <f t="shared" si="14"/>
        <v>0</v>
      </c>
      <c r="Z61">
        <f t="shared" si="14"/>
        <v>0</v>
      </c>
      <c r="AA61">
        <f t="shared" si="14"/>
        <v>0</v>
      </c>
    </row>
    <row r="62" spans="1:27" x14ac:dyDescent="0.3">
      <c r="A62" t="e">
        <f>#REF!</f>
        <v>#REF!</v>
      </c>
      <c r="B62" t="e">
        <f>#REF!</f>
        <v>#REF!</v>
      </c>
      <c r="C62" t="e">
        <f>#REF!</f>
        <v>#REF!</v>
      </c>
      <c r="D62" t="e">
        <f>#REF!</f>
        <v>#REF!</v>
      </c>
      <c r="E62" t="e">
        <f>#REF!</f>
        <v>#REF!</v>
      </c>
      <c r="F62" t="e">
        <f>#REF!</f>
        <v>#REF!</v>
      </c>
      <c r="G62" t="e">
        <f>#REF!</f>
        <v>#REF!</v>
      </c>
      <c r="H62" t="e">
        <f>#REF!</f>
        <v>#REF!</v>
      </c>
      <c r="I62" t="e">
        <f>#REF!</f>
        <v>#REF!</v>
      </c>
      <c r="J62" t="e">
        <f>#REF!</f>
        <v>#REF!</v>
      </c>
      <c r="K62" t="e">
        <f>#REF!</f>
        <v>#REF!</v>
      </c>
      <c r="L62" t="e">
        <f>#REF!</f>
        <v>#REF!</v>
      </c>
      <c r="M62" t="e">
        <f>#REF!</f>
        <v>#REF!</v>
      </c>
      <c r="O62" t="s">
        <v>7</v>
      </c>
      <c r="P62">
        <f t="shared" si="12"/>
        <v>0</v>
      </c>
      <c r="Q62">
        <f t="shared" si="12"/>
        <v>0</v>
      </c>
      <c r="R62">
        <f t="shared" si="12"/>
        <v>0</v>
      </c>
      <c r="S62">
        <f t="shared" si="12"/>
        <v>0</v>
      </c>
      <c r="T62">
        <f t="shared" si="13"/>
        <v>0</v>
      </c>
      <c r="U62">
        <f t="shared" si="13"/>
        <v>0</v>
      </c>
      <c r="V62">
        <f t="shared" si="13"/>
        <v>0</v>
      </c>
      <c r="W62">
        <f t="shared" si="13"/>
        <v>0</v>
      </c>
      <c r="X62">
        <f t="shared" si="14"/>
        <v>0</v>
      </c>
      <c r="Y62">
        <f t="shared" si="14"/>
        <v>0</v>
      </c>
      <c r="Z62">
        <f t="shared" si="14"/>
        <v>0</v>
      </c>
      <c r="AA62">
        <f t="shared" si="14"/>
        <v>0</v>
      </c>
    </row>
    <row r="63" spans="1:27" x14ac:dyDescent="0.3">
      <c r="A63" t="e">
        <f>#REF!</f>
        <v>#REF!</v>
      </c>
      <c r="B63" t="e">
        <f>#REF!</f>
        <v>#REF!</v>
      </c>
      <c r="C63" t="e">
        <f>#REF!</f>
        <v>#REF!</v>
      </c>
      <c r="D63" t="e">
        <f>#REF!</f>
        <v>#REF!</v>
      </c>
      <c r="E63" t="e">
        <f>#REF!</f>
        <v>#REF!</v>
      </c>
      <c r="F63" t="e">
        <f>#REF!</f>
        <v>#REF!</v>
      </c>
      <c r="G63" t="e">
        <f>#REF!</f>
        <v>#REF!</v>
      </c>
      <c r="H63" t="e">
        <f>#REF!</f>
        <v>#REF!</v>
      </c>
      <c r="I63" t="e">
        <f>#REF!</f>
        <v>#REF!</v>
      </c>
      <c r="J63" t="e">
        <f>#REF!</f>
        <v>#REF!</v>
      </c>
      <c r="K63" t="e">
        <f>#REF!</f>
        <v>#REF!</v>
      </c>
      <c r="L63" t="e">
        <f>#REF!</f>
        <v>#REF!</v>
      </c>
      <c r="M63" t="e">
        <f>#REF!</f>
        <v>#REF!</v>
      </c>
      <c r="O63" t="s">
        <v>8</v>
      </c>
      <c r="P63">
        <f t="shared" si="12"/>
        <v>0</v>
      </c>
      <c r="Q63">
        <f t="shared" si="12"/>
        <v>0</v>
      </c>
      <c r="R63">
        <f t="shared" si="12"/>
        <v>0</v>
      </c>
      <c r="S63">
        <f t="shared" si="12"/>
        <v>0</v>
      </c>
      <c r="T63">
        <f t="shared" si="13"/>
        <v>0</v>
      </c>
      <c r="U63">
        <f t="shared" si="13"/>
        <v>0</v>
      </c>
      <c r="V63">
        <f t="shared" si="13"/>
        <v>0</v>
      </c>
      <c r="W63">
        <f t="shared" si="13"/>
        <v>0</v>
      </c>
      <c r="X63">
        <f t="shared" si="14"/>
        <v>0</v>
      </c>
      <c r="Y63">
        <f t="shared" si="14"/>
        <v>0</v>
      </c>
      <c r="Z63">
        <f t="shared" si="14"/>
        <v>0</v>
      </c>
      <c r="AA63">
        <f t="shared" si="14"/>
        <v>0</v>
      </c>
    </row>
    <row r="65" spans="1:27" x14ac:dyDescent="0.3">
      <c r="A65" s="98" t="str">
        <f>'ANOVA Ix 216'!$A$2</f>
        <v>C</v>
      </c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</row>
    <row r="66" spans="1:27" x14ac:dyDescent="0.3">
      <c r="A66" t="e">
        <f>#REF!</f>
        <v>#REF!</v>
      </c>
    </row>
    <row r="67" spans="1:27" x14ac:dyDescent="0.3">
      <c r="A67" t="e">
        <f>#REF!</f>
        <v>#REF!</v>
      </c>
      <c r="B67" t="e">
        <f>#REF!</f>
        <v>#REF!</v>
      </c>
      <c r="C67" t="e">
        <f>#REF!</f>
        <v>#REF!</v>
      </c>
      <c r="D67" t="e">
        <f>#REF!</f>
        <v>#REF!</v>
      </c>
      <c r="E67" t="e">
        <f>#REF!</f>
        <v>#REF!</v>
      </c>
      <c r="F67" t="e">
        <f>#REF!</f>
        <v>#REF!</v>
      </c>
      <c r="G67" t="e">
        <f>#REF!</f>
        <v>#REF!</v>
      </c>
      <c r="H67" t="e">
        <f>#REF!</f>
        <v>#REF!</v>
      </c>
      <c r="I67" t="e">
        <f>#REF!</f>
        <v>#REF!</v>
      </c>
      <c r="J67" t="e">
        <f>#REF!</f>
        <v>#REF!</v>
      </c>
      <c r="K67" t="e">
        <f>#REF!</f>
        <v>#REF!</v>
      </c>
      <c r="L67" t="e">
        <f>#REF!</f>
        <v>#REF!</v>
      </c>
      <c r="M67" t="e">
        <f>#REF!</f>
        <v>#REF!</v>
      </c>
      <c r="P67">
        <v>1</v>
      </c>
      <c r="Q67">
        <v>2</v>
      </c>
      <c r="R67">
        <v>3</v>
      </c>
      <c r="S67">
        <v>4</v>
      </c>
      <c r="T67">
        <v>5</v>
      </c>
      <c r="U67">
        <v>6</v>
      </c>
      <c r="V67">
        <v>7</v>
      </c>
      <c r="W67">
        <v>8</v>
      </c>
      <c r="X67">
        <v>9</v>
      </c>
      <c r="Y67">
        <v>10</v>
      </c>
      <c r="Z67">
        <v>11</v>
      </c>
      <c r="AA67">
        <v>12</v>
      </c>
    </row>
    <row r="68" spans="1:27" x14ac:dyDescent="0.3">
      <c r="A68" t="e">
        <f>#REF!</f>
        <v>#REF!</v>
      </c>
      <c r="B68" t="e">
        <f>#REF!</f>
        <v>#REF!</v>
      </c>
      <c r="C68" t="e">
        <f>#REF!</f>
        <v>#REF!</v>
      </c>
      <c r="D68" t="e">
        <f>#REF!</f>
        <v>#REF!</v>
      </c>
      <c r="E68" t="e">
        <f>#REF!</f>
        <v>#REF!</v>
      </c>
      <c r="F68" t="e">
        <f>#REF!</f>
        <v>#REF!</v>
      </c>
      <c r="G68" t="e">
        <f>#REF!</f>
        <v>#REF!</v>
      </c>
      <c r="H68" t="e">
        <f>#REF!</f>
        <v>#REF!</v>
      </c>
      <c r="I68" t="e">
        <f>#REF!</f>
        <v>#REF!</v>
      </c>
      <c r="J68" t="e">
        <f>#REF!</f>
        <v>#REF!</v>
      </c>
      <c r="K68" t="e">
        <f>#REF!</f>
        <v>#REF!</v>
      </c>
      <c r="L68" t="e">
        <f>#REF!</f>
        <v>#REF!</v>
      </c>
      <c r="M68" t="e">
        <f>#REF!</f>
        <v>#REF!</v>
      </c>
      <c r="O68" t="s">
        <v>1</v>
      </c>
      <c r="P68">
        <f t="shared" ref="P68:S75" si="15">IFERROR(B68/(SUM($B$7:$E$14))*LN(B68/(SUM($B$7:$E$14))),0)</f>
        <v>0</v>
      </c>
      <c r="Q68">
        <f t="shared" si="15"/>
        <v>0</v>
      </c>
      <c r="R68">
        <f t="shared" si="15"/>
        <v>0</v>
      </c>
      <c r="S68">
        <f t="shared" si="15"/>
        <v>0</v>
      </c>
      <c r="T68">
        <f t="shared" ref="T68:W75" si="16">IFERROR(F68/(SUM($F$7:$I$14))*LN(F68/(SUM($F$7:$I$14))),0)</f>
        <v>0</v>
      </c>
      <c r="U68">
        <f t="shared" si="16"/>
        <v>0</v>
      </c>
      <c r="V68">
        <f t="shared" si="16"/>
        <v>0</v>
      </c>
      <c r="W68">
        <f t="shared" si="16"/>
        <v>0</v>
      </c>
      <c r="X68">
        <f t="shared" ref="X68:AA75" si="17">IFERROR(J68/(SUM($J$7:$M$14))*LN(J68/(SUM($J$7:$M$14))),0)</f>
        <v>0</v>
      </c>
      <c r="Y68">
        <f t="shared" si="17"/>
        <v>0</v>
      </c>
      <c r="Z68">
        <f t="shared" si="17"/>
        <v>0</v>
      </c>
      <c r="AA68">
        <f t="shared" si="17"/>
        <v>0</v>
      </c>
    </row>
    <row r="69" spans="1:27" x14ac:dyDescent="0.3">
      <c r="A69" t="e">
        <f>#REF!</f>
        <v>#REF!</v>
      </c>
      <c r="B69" t="e">
        <f>#REF!</f>
        <v>#REF!</v>
      </c>
      <c r="C69" t="e">
        <f>#REF!</f>
        <v>#REF!</v>
      </c>
      <c r="D69" t="e">
        <f>#REF!</f>
        <v>#REF!</v>
      </c>
      <c r="E69" t="e">
        <f>#REF!</f>
        <v>#REF!</v>
      </c>
      <c r="F69" t="e">
        <f>#REF!</f>
        <v>#REF!</v>
      </c>
      <c r="G69" t="e">
        <f>#REF!</f>
        <v>#REF!</v>
      </c>
      <c r="H69" t="e">
        <f>#REF!</f>
        <v>#REF!</v>
      </c>
      <c r="I69" t="e">
        <f>#REF!</f>
        <v>#REF!</v>
      </c>
      <c r="J69" t="e">
        <f>#REF!</f>
        <v>#REF!</v>
      </c>
      <c r="K69" t="e">
        <f>#REF!</f>
        <v>#REF!</v>
      </c>
      <c r="L69" t="e">
        <f>#REF!</f>
        <v>#REF!</v>
      </c>
      <c r="M69" t="e">
        <f>#REF!</f>
        <v>#REF!</v>
      </c>
      <c r="O69" t="s">
        <v>2</v>
      </c>
      <c r="P69">
        <f t="shared" si="15"/>
        <v>0</v>
      </c>
      <c r="Q69">
        <f t="shared" si="15"/>
        <v>0</v>
      </c>
      <c r="R69">
        <f t="shared" si="15"/>
        <v>0</v>
      </c>
      <c r="S69">
        <f t="shared" si="15"/>
        <v>0</v>
      </c>
      <c r="T69">
        <f t="shared" si="16"/>
        <v>0</v>
      </c>
      <c r="U69">
        <f t="shared" si="16"/>
        <v>0</v>
      </c>
      <c r="V69">
        <f t="shared" si="16"/>
        <v>0</v>
      </c>
      <c r="W69">
        <f t="shared" si="16"/>
        <v>0</v>
      </c>
      <c r="X69">
        <f t="shared" si="17"/>
        <v>0</v>
      </c>
      <c r="Y69">
        <f t="shared" si="17"/>
        <v>0</v>
      </c>
      <c r="Z69">
        <f t="shared" si="17"/>
        <v>0</v>
      </c>
      <c r="AA69">
        <f t="shared" si="17"/>
        <v>0</v>
      </c>
    </row>
    <row r="70" spans="1:27" x14ac:dyDescent="0.3">
      <c r="A70" t="e">
        <f>#REF!</f>
        <v>#REF!</v>
      </c>
      <c r="B70" t="e">
        <f>#REF!</f>
        <v>#REF!</v>
      </c>
      <c r="C70" t="e">
        <f>#REF!</f>
        <v>#REF!</v>
      </c>
      <c r="D70" t="e">
        <f>#REF!</f>
        <v>#REF!</v>
      </c>
      <c r="E70" t="e">
        <f>#REF!</f>
        <v>#REF!</v>
      </c>
      <c r="F70" t="e">
        <f>#REF!</f>
        <v>#REF!</v>
      </c>
      <c r="G70" t="e">
        <f>#REF!</f>
        <v>#REF!</v>
      </c>
      <c r="H70" t="e">
        <f>#REF!</f>
        <v>#REF!</v>
      </c>
      <c r="I70" t="e">
        <f>#REF!</f>
        <v>#REF!</v>
      </c>
      <c r="J70" t="e">
        <f>#REF!</f>
        <v>#REF!</v>
      </c>
      <c r="K70" t="e">
        <f>#REF!</f>
        <v>#REF!</v>
      </c>
      <c r="L70" t="e">
        <f>#REF!</f>
        <v>#REF!</v>
      </c>
      <c r="M70" t="e">
        <f>#REF!</f>
        <v>#REF!</v>
      </c>
      <c r="O70" t="s">
        <v>3</v>
      </c>
      <c r="P70">
        <f t="shared" si="15"/>
        <v>0</v>
      </c>
      <c r="Q70">
        <f t="shared" si="15"/>
        <v>0</v>
      </c>
      <c r="R70">
        <f t="shared" si="15"/>
        <v>0</v>
      </c>
      <c r="S70">
        <f t="shared" si="15"/>
        <v>0</v>
      </c>
      <c r="T70">
        <f t="shared" si="16"/>
        <v>0</v>
      </c>
      <c r="U70">
        <f t="shared" si="16"/>
        <v>0</v>
      </c>
      <c r="V70">
        <f t="shared" si="16"/>
        <v>0</v>
      </c>
      <c r="W70">
        <f t="shared" si="16"/>
        <v>0</v>
      </c>
      <c r="X70">
        <f t="shared" si="17"/>
        <v>0</v>
      </c>
      <c r="Y70">
        <f t="shared" si="17"/>
        <v>0</v>
      </c>
      <c r="Z70">
        <f t="shared" si="17"/>
        <v>0</v>
      </c>
      <c r="AA70">
        <f t="shared" si="17"/>
        <v>0</v>
      </c>
    </row>
    <row r="71" spans="1:27" x14ac:dyDescent="0.3">
      <c r="A71" t="e">
        <f>#REF!</f>
        <v>#REF!</v>
      </c>
      <c r="B71" t="e">
        <f>#REF!</f>
        <v>#REF!</v>
      </c>
      <c r="C71" t="e">
        <f>#REF!</f>
        <v>#REF!</v>
      </c>
      <c r="D71" t="e">
        <f>#REF!</f>
        <v>#REF!</v>
      </c>
      <c r="E71" t="e">
        <f>#REF!</f>
        <v>#REF!</v>
      </c>
      <c r="F71" t="e">
        <f>#REF!</f>
        <v>#REF!</v>
      </c>
      <c r="G71" t="e">
        <f>#REF!</f>
        <v>#REF!</v>
      </c>
      <c r="H71" t="e">
        <f>#REF!</f>
        <v>#REF!</v>
      </c>
      <c r="I71" t="e">
        <f>#REF!</f>
        <v>#REF!</v>
      </c>
      <c r="J71" t="e">
        <f>#REF!</f>
        <v>#REF!</v>
      </c>
      <c r="K71" t="e">
        <f>#REF!</f>
        <v>#REF!</v>
      </c>
      <c r="L71" t="e">
        <f>#REF!</f>
        <v>#REF!</v>
      </c>
      <c r="M71" t="e">
        <f>#REF!</f>
        <v>#REF!</v>
      </c>
      <c r="O71" t="s">
        <v>4</v>
      </c>
      <c r="P71">
        <f t="shared" si="15"/>
        <v>0</v>
      </c>
      <c r="Q71">
        <f t="shared" si="15"/>
        <v>0</v>
      </c>
      <c r="R71">
        <f t="shared" si="15"/>
        <v>0</v>
      </c>
      <c r="S71">
        <f t="shared" si="15"/>
        <v>0</v>
      </c>
      <c r="T71">
        <f t="shared" si="16"/>
        <v>0</v>
      </c>
      <c r="U71">
        <f t="shared" si="16"/>
        <v>0</v>
      </c>
      <c r="V71">
        <f t="shared" si="16"/>
        <v>0</v>
      </c>
      <c r="W71">
        <f t="shared" si="16"/>
        <v>0</v>
      </c>
      <c r="X71">
        <f t="shared" si="17"/>
        <v>0</v>
      </c>
      <c r="Y71">
        <f t="shared" si="17"/>
        <v>0</v>
      </c>
      <c r="Z71">
        <f t="shared" si="17"/>
        <v>0</v>
      </c>
      <c r="AA71">
        <f t="shared" si="17"/>
        <v>0</v>
      </c>
    </row>
    <row r="72" spans="1:27" x14ac:dyDescent="0.3">
      <c r="A72" t="e">
        <f>#REF!</f>
        <v>#REF!</v>
      </c>
      <c r="B72" t="e">
        <f>#REF!</f>
        <v>#REF!</v>
      </c>
      <c r="C72" t="e">
        <f>#REF!</f>
        <v>#REF!</v>
      </c>
      <c r="D72" t="e">
        <f>#REF!</f>
        <v>#REF!</v>
      </c>
      <c r="E72" t="e">
        <f>#REF!</f>
        <v>#REF!</v>
      </c>
      <c r="F72" t="e">
        <f>#REF!</f>
        <v>#REF!</v>
      </c>
      <c r="G72" t="e">
        <f>#REF!</f>
        <v>#REF!</v>
      </c>
      <c r="H72" t="e">
        <f>#REF!</f>
        <v>#REF!</v>
      </c>
      <c r="I72" t="e">
        <f>#REF!</f>
        <v>#REF!</v>
      </c>
      <c r="J72" t="e">
        <f>#REF!</f>
        <v>#REF!</v>
      </c>
      <c r="K72" t="e">
        <f>#REF!</f>
        <v>#REF!</v>
      </c>
      <c r="L72" t="e">
        <f>#REF!</f>
        <v>#REF!</v>
      </c>
      <c r="M72" t="e">
        <f>#REF!</f>
        <v>#REF!</v>
      </c>
      <c r="O72" t="s">
        <v>5</v>
      </c>
      <c r="P72">
        <f t="shared" si="15"/>
        <v>0</v>
      </c>
      <c r="Q72">
        <f t="shared" si="15"/>
        <v>0</v>
      </c>
      <c r="R72">
        <f t="shared" si="15"/>
        <v>0</v>
      </c>
      <c r="S72">
        <f t="shared" si="15"/>
        <v>0</v>
      </c>
      <c r="T72">
        <f t="shared" si="16"/>
        <v>0</v>
      </c>
      <c r="U72">
        <f t="shared" si="16"/>
        <v>0</v>
      </c>
      <c r="V72">
        <f t="shared" si="16"/>
        <v>0</v>
      </c>
      <c r="W72">
        <f t="shared" si="16"/>
        <v>0</v>
      </c>
      <c r="X72">
        <f t="shared" si="17"/>
        <v>0</v>
      </c>
      <c r="Y72">
        <f t="shared" si="17"/>
        <v>0</v>
      </c>
      <c r="Z72">
        <f t="shared" si="17"/>
        <v>0</v>
      </c>
      <c r="AA72">
        <f t="shared" si="17"/>
        <v>0</v>
      </c>
    </row>
    <row r="73" spans="1:27" x14ac:dyDescent="0.3">
      <c r="A73" t="e">
        <f>#REF!</f>
        <v>#REF!</v>
      </c>
      <c r="B73" t="e">
        <f>#REF!</f>
        <v>#REF!</v>
      </c>
      <c r="C73" t="e">
        <f>#REF!</f>
        <v>#REF!</v>
      </c>
      <c r="D73" t="e">
        <f>#REF!</f>
        <v>#REF!</v>
      </c>
      <c r="E73" t="e">
        <f>#REF!</f>
        <v>#REF!</v>
      </c>
      <c r="F73" t="e">
        <f>#REF!</f>
        <v>#REF!</v>
      </c>
      <c r="G73" t="e">
        <f>#REF!</f>
        <v>#REF!</v>
      </c>
      <c r="H73" t="e">
        <f>#REF!</f>
        <v>#REF!</v>
      </c>
      <c r="I73" t="e">
        <f>#REF!</f>
        <v>#REF!</v>
      </c>
      <c r="J73" t="e">
        <f>#REF!</f>
        <v>#REF!</v>
      </c>
      <c r="K73" t="e">
        <f>#REF!</f>
        <v>#REF!</v>
      </c>
      <c r="L73" t="e">
        <f>#REF!</f>
        <v>#REF!</v>
      </c>
      <c r="M73" t="e">
        <f>#REF!</f>
        <v>#REF!</v>
      </c>
      <c r="O73" t="s">
        <v>6</v>
      </c>
      <c r="P73">
        <f t="shared" si="15"/>
        <v>0</v>
      </c>
      <c r="Q73">
        <f t="shared" si="15"/>
        <v>0</v>
      </c>
      <c r="R73">
        <f t="shared" si="15"/>
        <v>0</v>
      </c>
      <c r="S73">
        <f t="shared" si="15"/>
        <v>0</v>
      </c>
      <c r="T73">
        <f t="shared" si="16"/>
        <v>0</v>
      </c>
      <c r="U73">
        <f t="shared" si="16"/>
        <v>0</v>
      </c>
      <c r="V73">
        <f t="shared" si="16"/>
        <v>0</v>
      </c>
      <c r="W73">
        <f t="shared" si="16"/>
        <v>0</v>
      </c>
      <c r="X73">
        <f t="shared" si="17"/>
        <v>0</v>
      </c>
      <c r="Y73">
        <f t="shared" si="17"/>
        <v>0</v>
      </c>
      <c r="Z73">
        <f t="shared" si="17"/>
        <v>0</v>
      </c>
      <c r="AA73">
        <f t="shared" si="17"/>
        <v>0</v>
      </c>
    </row>
    <row r="74" spans="1:27" x14ac:dyDescent="0.3">
      <c r="A74" t="e">
        <f>#REF!</f>
        <v>#REF!</v>
      </c>
      <c r="B74" t="e">
        <f>#REF!</f>
        <v>#REF!</v>
      </c>
      <c r="C74" t="e">
        <f>#REF!</f>
        <v>#REF!</v>
      </c>
      <c r="D74" t="e">
        <f>#REF!</f>
        <v>#REF!</v>
      </c>
      <c r="E74" t="e">
        <f>#REF!</f>
        <v>#REF!</v>
      </c>
      <c r="F74" t="e">
        <f>#REF!</f>
        <v>#REF!</v>
      </c>
      <c r="G74" t="e">
        <f>#REF!</f>
        <v>#REF!</v>
      </c>
      <c r="H74" t="e">
        <f>#REF!</f>
        <v>#REF!</v>
      </c>
      <c r="I74" t="e">
        <f>#REF!</f>
        <v>#REF!</v>
      </c>
      <c r="J74" t="e">
        <f>#REF!</f>
        <v>#REF!</v>
      </c>
      <c r="K74" t="e">
        <f>#REF!</f>
        <v>#REF!</v>
      </c>
      <c r="L74" t="e">
        <f>#REF!</f>
        <v>#REF!</v>
      </c>
      <c r="M74" t="e">
        <f>#REF!</f>
        <v>#REF!</v>
      </c>
      <c r="O74" t="s">
        <v>7</v>
      </c>
      <c r="P74">
        <f t="shared" si="15"/>
        <v>0</v>
      </c>
      <c r="Q74">
        <f t="shared" si="15"/>
        <v>0</v>
      </c>
      <c r="R74">
        <f t="shared" si="15"/>
        <v>0</v>
      </c>
      <c r="S74">
        <f t="shared" si="15"/>
        <v>0</v>
      </c>
      <c r="T74">
        <f t="shared" si="16"/>
        <v>0</v>
      </c>
      <c r="U74">
        <f t="shared" si="16"/>
        <v>0</v>
      </c>
      <c r="V74">
        <f t="shared" si="16"/>
        <v>0</v>
      </c>
      <c r="W74">
        <f t="shared" si="16"/>
        <v>0</v>
      </c>
      <c r="X74">
        <f t="shared" si="17"/>
        <v>0</v>
      </c>
      <c r="Y74">
        <f t="shared" si="17"/>
        <v>0</v>
      </c>
      <c r="Z74">
        <f t="shared" si="17"/>
        <v>0</v>
      </c>
      <c r="AA74">
        <f t="shared" si="17"/>
        <v>0</v>
      </c>
    </row>
    <row r="75" spans="1:27" x14ac:dyDescent="0.3">
      <c r="A75" t="e">
        <f>#REF!</f>
        <v>#REF!</v>
      </c>
      <c r="B75" t="e">
        <f>#REF!</f>
        <v>#REF!</v>
      </c>
      <c r="C75" t="e">
        <f>#REF!</f>
        <v>#REF!</v>
      </c>
      <c r="D75" t="e">
        <f>#REF!</f>
        <v>#REF!</v>
      </c>
      <c r="E75" t="e">
        <f>#REF!</f>
        <v>#REF!</v>
      </c>
      <c r="F75" t="e">
        <f>#REF!</f>
        <v>#REF!</v>
      </c>
      <c r="G75" t="e">
        <f>#REF!</f>
        <v>#REF!</v>
      </c>
      <c r="H75" t="e">
        <f>#REF!</f>
        <v>#REF!</v>
      </c>
      <c r="I75" t="e">
        <f>#REF!</f>
        <v>#REF!</v>
      </c>
      <c r="J75" t="e">
        <f>#REF!</f>
        <v>#REF!</v>
      </c>
      <c r="K75" t="e">
        <f>#REF!</f>
        <v>#REF!</v>
      </c>
      <c r="L75" t="e">
        <f>#REF!</f>
        <v>#REF!</v>
      </c>
      <c r="M75" t="e">
        <f>#REF!</f>
        <v>#REF!</v>
      </c>
      <c r="O75" t="s">
        <v>8</v>
      </c>
      <c r="P75">
        <f t="shared" si="15"/>
        <v>0</v>
      </c>
      <c r="Q75">
        <f t="shared" si="15"/>
        <v>0</v>
      </c>
      <c r="R75">
        <f t="shared" si="15"/>
        <v>0</v>
      </c>
      <c r="S75">
        <f t="shared" si="15"/>
        <v>0</v>
      </c>
      <c r="T75">
        <f t="shared" si="16"/>
        <v>0</v>
      </c>
      <c r="U75">
        <f t="shared" si="16"/>
        <v>0</v>
      </c>
      <c r="V75">
        <f t="shared" si="16"/>
        <v>0</v>
      </c>
      <c r="W75">
        <f t="shared" si="16"/>
        <v>0</v>
      </c>
      <c r="X75">
        <f t="shared" si="17"/>
        <v>0</v>
      </c>
      <c r="Y75">
        <f t="shared" si="17"/>
        <v>0</v>
      </c>
      <c r="Z75">
        <f t="shared" si="17"/>
        <v>0</v>
      </c>
      <c r="AA75">
        <f t="shared" si="17"/>
        <v>0</v>
      </c>
    </row>
    <row r="77" spans="1:27" x14ac:dyDescent="0.3">
      <c r="A77" s="98" t="str">
        <f>'ANOVA Ix 216'!$B$2</f>
        <v>P</v>
      </c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</row>
    <row r="78" spans="1:27" x14ac:dyDescent="0.3">
      <c r="A78">
        <v>72</v>
      </c>
    </row>
    <row r="79" spans="1:27" x14ac:dyDescent="0.3">
      <c r="A79" t="e">
        <f>#REF!</f>
        <v>#REF!</v>
      </c>
      <c r="B79" t="e">
        <f>#REF!</f>
        <v>#REF!</v>
      </c>
      <c r="C79" t="e">
        <f>#REF!</f>
        <v>#REF!</v>
      </c>
      <c r="D79" t="e">
        <f>#REF!</f>
        <v>#REF!</v>
      </c>
      <c r="E79" t="e">
        <f>#REF!</f>
        <v>#REF!</v>
      </c>
      <c r="F79" t="e">
        <f>#REF!</f>
        <v>#REF!</v>
      </c>
      <c r="G79" t="e">
        <f>#REF!</f>
        <v>#REF!</v>
      </c>
      <c r="H79" t="e">
        <f>#REF!</f>
        <v>#REF!</v>
      </c>
      <c r="I79" t="e">
        <f>#REF!</f>
        <v>#REF!</v>
      </c>
      <c r="J79" t="e">
        <f>#REF!</f>
        <v>#REF!</v>
      </c>
      <c r="K79" t="e">
        <f>#REF!</f>
        <v>#REF!</v>
      </c>
      <c r="L79" t="e">
        <f>#REF!</f>
        <v>#REF!</v>
      </c>
      <c r="M79" t="e">
        <f>#REF!</f>
        <v>#REF!</v>
      </c>
      <c r="P79">
        <v>1</v>
      </c>
      <c r="Q79">
        <v>2</v>
      </c>
      <c r="R79">
        <v>3</v>
      </c>
      <c r="S79">
        <v>4</v>
      </c>
      <c r="T79">
        <v>5</v>
      </c>
      <c r="U79">
        <v>6</v>
      </c>
      <c r="V79">
        <v>7</v>
      </c>
      <c r="W79">
        <v>8</v>
      </c>
      <c r="X79">
        <v>9</v>
      </c>
      <c r="Y79">
        <v>10</v>
      </c>
      <c r="Z79">
        <v>11</v>
      </c>
      <c r="AA79">
        <v>12</v>
      </c>
    </row>
    <row r="80" spans="1:27" x14ac:dyDescent="0.3">
      <c r="A80" t="e">
        <f>#REF!</f>
        <v>#REF!</v>
      </c>
      <c r="B80" t="e">
        <f>#REF!</f>
        <v>#REF!</v>
      </c>
      <c r="C80" t="e">
        <f>#REF!</f>
        <v>#REF!</v>
      </c>
      <c r="D80" t="e">
        <f>#REF!</f>
        <v>#REF!</v>
      </c>
      <c r="E80" t="e">
        <f>#REF!</f>
        <v>#REF!</v>
      </c>
      <c r="F80" t="e">
        <f>#REF!</f>
        <v>#REF!</v>
      </c>
      <c r="G80" t="e">
        <f>#REF!</f>
        <v>#REF!</v>
      </c>
      <c r="H80" t="e">
        <f>#REF!</f>
        <v>#REF!</v>
      </c>
      <c r="I80" t="e">
        <f>#REF!</f>
        <v>#REF!</v>
      </c>
      <c r="J80" t="e">
        <f>#REF!</f>
        <v>#REF!</v>
      </c>
      <c r="K80" t="e">
        <f>#REF!</f>
        <v>#REF!</v>
      </c>
      <c r="L80" t="e">
        <f>#REF!</f>
        <v>#REF!</v>
      </c>
      <c r="M80" t="e">
        <f>#REF!</f>
        <v>#REF!</v>
      </c>
      <c r="O80" t="s">
        <v>1</v>
      </c>
      <c r="P80">
        <f t="shared" ref="P80:S87" si="18">IFERROR(B80/(SUM($B$7:$E$14))*LN(B80/(SUM($B$7:$E$14))),0)</f>
        <v>0</v>
      </c>
      <c r="Q80">
        <f t="shared" si="18"/>
        <v>0</v>
      </c>
      <c r="R80">
        <f t="shared" si="18"/>
        <v>0</v>
      </c>
      <c r="S80">
        <f t="shared" si="18"/>
        <v>0</v>
      </c>
      <c r="T80">
        <f t="shared" ref="T80:W87" si="19">IFERROR(F80/(SUM($F$7:$I$14))*LN(F80/(SUM($F$7:$I$14))),0)</f>
        <v>0</v>
      </c>
      <c r="U80">
        <f t="shared" si="19"/>
        <v>0</v>
      </c>
      <c r="V80">
        <f t="shared" si="19"/>
        <v>0</v>
      </c>
      <c r="W80">
        <f t="shared" si="19"/>
        <v>0</v>
      </c>
      <c r="X80">
        <f t="shared" ref="X80:AA87" si="20">IFERROR(J80/(SUM($J$7:$M$14))*LN(J80/(SUM($J$7:$M$14))),0)</f>
        <v>0</v>
      </c>
      <c r="Y80">
        <f t="shared" si="20"/>
        <v>0</v>
      </c>
      <c r="Z80">
        <f t="shared" si="20"/>
        <v>0</v>
      </c>
      <c r="AA80">
        <f t="shared" si="20"/>
        <v>0</v>
      </c>
    </row>
    <row r="81" spans="1:27" x14ac:dyDescent="0.3">
      <c r="A81" t="e">
        <f>#REF!</f>
        <v>#REF!</v>
      </c>
      <c r="B81" t="e">
        <f>#REF!</f>
        <v>#REF!</v>
      </c>
      <c r="C81" t="e">
        <f>#REF!</f>
        <v>#REF!</v>
      </c>
      <c r="D81" t="e">
        <f>#REF!</f>
        <v>#REF!</v>
      </c>
      <c r="E81" t="e">
        <f>#REF!</f>
        <v>#REF!</v>
      </c>
      <c r="F81" t="e">
        <f>#REF!</f>
        <v>#REF!</v>
      </c>
      <c r="G81" t="e">
        <f>#REF!</f>
        <v>#REF!</v>
      </c>
      <c r="H81" t="e">
        <f>#REF!</f>
        <v>#REF!</v>
      </c>
      <c r="I81" t="e">
        <f>#REF!</f>
        <v>#REF!</v>
      </c>
      <c r="J81" t="e">
        <f>#REF!</f>
        <v>#REF!</v>
      </c>
      <c r="K81" t="e">
        <f>#REF!</f>
        <v>#REF!</v>
      </c>
      <c r="L81" t="e">
        <f>#REF!</f>
        <v>#REF!</v>
      </c>
      <c r="M81" t="e">
        <f>#REF!</f>
        <v>#REF!</v>
      </c>
      <c r="O81" t="s">
        <v>2</v>
      </c>
      <c r="P81">
        <f t="shared" si="18"/>
        <v>0</v>
      </c>
      <c r="Q81">
        <f t="shared" si="18"/>
        <v>0</v>
      </c>
      <c r="R81">
        <f t="shared" si="18"/>
        <v>0</v>
      </c>
      <c r="S81">
        <f t="shared" si="18"/>
        <v>0</v>
      </c>
      <c r="T81">
        <f t="shared" si="19"/>
        <v>0</v>
      </c>
      <c r="U81">
        <f t="shared" si="19"/>
        <v>0</v>
      </c>
      <c r="V81">
        <f t="shared" si="19"/>
        <v>0</v>
      </c>
      <c r="W81">
        <f t="shared" si="19"/>
        <v>0</v>
      </c>
      <c r="X81">
        <f t="shared" si="20"/>
        <v>0</v>
      </c>
      <c r="Y81">
        <f t="shared" si="20"/>
        <v>0</v>
      </c>
      <c r="Z81">
        <f t="shared" si="20"/>
        <v>0</v>
      </c>
      <c r="AA81">
        <f t="shared" si="20"/>
        <v>0</v>
      </c>
    </row>
    <row r="82" spans="1:27" x14ac:dyDescent="0.3">
      <c r="A82" t="e">
        <f>#REF!</f>
        <v>#REF!</v>
      </c>
      <c r="B82" t="e">
        <f>#REF!</f>
        <v>#REF!</v>
      </c>
      <c r="C82" t="e">
        <f>#REF!</f>
        <v>#REF!</v>
      </c>
      <c r="D82" t="e">
        <f>#REF!</f>
        <v>#REF!</v>
      </c>
      <c r="E82" t="e">
        <f>#REF!</f>
        <v>#REF!</v>
      </c>
      <c r="F82" t="e">
        <f>#REF!</f>
        <v>#REF!</v>
      </c>
      <c r="G82" t="e">
        <f>#REF!</f>
        <v>#REF!</v>
      </c>
      <c r="H82" t="e">
        <f>#REF!</f>
        <v>#REF!</v>
      </c>
      <c r="I82" t="e">
        <f>#REF!</f>
        <v>#REF!</v>
      </c>
      <c r="J82" t="e">
        <f>#REF!</f>
        <v>#REF!</v>
      </c>
      <c r="K82" t="e">
        <f>#REF!</f>
        <v>#REF!</v>
      </c>
      <c r="L82" t="e">
        <f>#REF!</f>
        <v>#REF!</v>
      </c>
      <c r="M82" t="e">
        <f>#REF!</f>
        <v>#REF!</v>
      </c>
      <c r="O82" t="s">
        <v>3</v>
      </c>
      <c r="P82">
        <f t="shared" si="18"/>
        <v>0</v>
      </c>
      <c r="Q82">
        <f t="shared" si="18"/>
        <v>0</v>
      </c>
      <c r="R82">
        <f t="shared" si="18"/>
        <v>0</v>
      </c>
      <c r="S82">
        <f t="shared" si="18"/>
        <v>0</v>
      </c>
      <c r="T82">
        <f t="shared" si="19"/>
        <v>0</v>
      </c>
      <c r="U82">
        <f t="shared" si="19"/>
        <v>0</v>
      </c>
      <c r="V82">
        <f t="shared" si="19"/>
        <v>0</v>
      </c>
      <c r="W82">
        <f t="shared" si="19"/>
        <v>0</v>
      </c>
      <c r="X82">
        <f t="shared" si="20"/>
        <v>0</v>
      </c>
      <c r="Y82">
        <f t="shared" si="20"/>
        <v>0</v>
      </c>
      <c r="Z82">
        <f t="shared" si="20"/>
        <v>0</v>
      </c>
      <c r="AA82">
        <f t="shared" si="20"/>
        <v>0</v>
      </c>
    </row>
    <row r="83" spans="1:27" x14ac:dyDescent="0.3">
      <c r="A83" t="e">
        <f>#REF!</f>
        <v>#REF!</v>
      </c>
      <c r="B83" t="e">
        <f>#REF!</f>
        <v>#REF!</v>
      </c>
      <c r="C83" t="e">
        <f>#REF!</f>
        <v>#REF!</v>
      </c>
      <c r="D83" t="e">
        <f>#REF!</f>
        <v>#REF!</v>
      </c>
      <c r="E83" t="e">
        <f>#REF!</f>
        <v>#REF!</v>
      </c>
      <c r="F83" t="e">
        <f>#REF!</f>
        <v>#REF!</v>
      </c>
      <c r="G83" t="e">
        <f>#REF!</f>
        <v>#REF!</v>
      </c>
      <c r="H83" t="e">
        <f>#REF!</f>
        <v>#REF!</v>
      </c>
      <c r="I83" t="e">
        <f>#REF!</f>
        <v>#REF!</v>
      </c>
      <c r="J83" t="e">
        <f>#REF!</f>
        <v>#REF!</v>
      </c>
      <c r="K83" t="e">
        <f>#REF!</f>
        <v>#REF!</v>
      </c>
      <c r="L83" t="e">
        <f>#REF!</f>
        <v>#REF!</v>
      </c>
      <c r="M83" t="e">
        <f>#REF!</f>
        <v>#REF!</v>
      </c>
      <c r="O83" t="s">
        <v>4</v>
      </c>
      <c r="P83">
        <f t="shared" si="18"/>
        <v>0</v>
      </c>
      <c r="Q83">
        <f t="shared" si="18"/>
        <v>0</v>
      </c>
      <c r="R83">
        <f t="shared" si="18"/>
        <v>0</v>
      </c>
      <c r="S83">
        <f t="shared" si="18"/>
        <v>0</v>
      </c>
      <c r="T83">
        <f t="shared" si="19"/>
        <v>0</v>
      </c>
      <c r="U83">
        <f t="shared" si="19"/>
        <v>0</v>
      </c>
      <c r="V83">
        <f t="shared" si="19"/>
        <v>0</v>
      </c>
      <c r="W83">
        <f t="shared" si="19"/>
        <v>0</v>
      </c>
      <c r="X83">
        <f t="shared" si="20"/>
        <v>0</v>
      </c>
      <c r="Y83">
        <f t="shared" si="20"/>
        <v>0</v>
      </c>
      <c r="Z83">
        <f t="shared" si="20"/>
        <v>0</v>
      </c>
      <c r="AA83">
        <f t="shared" si="20"/>
        <v>0</v>
      </c>
    </row>
    <row r="84" spans="1:27" x14ac:dyDescent="0.3">
      <c r="A84" t="e">
        <f>#REF!</f>
        <v>#REF!</v>
      </c>
      <c r="B84" t="e">
        <f>#REF!</f>
        <v>#REF!</v>
      </c>
      <c r="C84" t="e">
        <f>#REF!</f>
        <v>#REF!</v>
      </c>
      <c r="D84" t="e">
        <f>#REF!</f>
        <v>#REF!</v>
      </c>
      <c r="E84" t="e">
        <f>#REF!</f>
        <v>#REF!</v>
      </c>
      <c r="F84" t="e">
        <f>#REF!</f>
        <v>#REF!</v>
      </c>
      <c r="G84" t="e">
        <f>#REF!</f>
        <v>#REF!</v>
      </c>
      <c r="H84" t="e">
        <f>#REF!</f>
        <v>#REF!</v>
      </c>
      <c r="I84" t="e">
        <f>#REF!</f>
        <v>#REF!</v>
      </c>
      <c r="J84" t="e">
        <f>#REF!</f>
        <v>#REF!</v>
      </c>
      <c r="K84" t="e">
        <f>#REF!</f>
        <v>#REF!</v>
      </c>
      <c r="L84" t="e">
        <f>#REF!</f>
        <v>#REF!</v>
      </c>
      <c r="M84" t="e">
        <f>#REF!</f>
        <v>#REF!</v>
      </c>
      <c r="O84" t="s">
        <v>5</v>
      </c>
      <c r="P84">
        <f t="shared" si="18"/>
        <v>0</v>
      </c>
      <c r="Q84">
        <f t="shared" si="18"/>
        <v>0</v>
      </c>
      <c r="R84">
        <f t="shared" si="18"/>
        <v>0</v>
      </c>
      <c r="S84">
        <f t="shared" si="18"/>
        <v>0</v>
      </c>
      <c r="T84">
        <f t="shared" si="19"/>
        <v>0</v>
      </c>
      <c r="U84">
        <f t="shared" si="19"/>
        <v>0</v>
      </c>
      <c r="V84">
        <f t="shared" si="19"/>
        <v>0</v>
      </c>
      <c r="W84">
        <f t="shared" si="19"/>
        <v>0</v>
      </c>
      <c r="X84">
        <f t="shared" si="20"/>
        <v>0</v>
      </c>
      <c r="Y84">
        <f t="shared" si="20"/>
        <v>0</v>
      </c>
      <c r="Z84">
        <f t="shared" si="20"/>
        <v>0</v>
      </c>
      <c r="AA84">
        <f t="shared" si="20"/>
        <v>0</v>
      </c>
    </row>
    <row r="85" spans="1:27" x14ac:dyDescent="0.3">
      <c r="A85" t="e">
        <f>#REF!</f>
        <v>#REF!</v>
      </c>
      <c r="B85" t="e">
        <f>#REF!</f>
        <v>#REF!</v>
      </c>
      <c r="C85" t="e">
        <f>#REF!</f>
        <v>#REF!</v>
      </c>
      <c r="D85" t="e">
        <f>#REF!</f>
        <v>#REF!</v>
      </c>
      <c r="E85" t="e">
        <f>#REF!</f>
        <v>#REF!</v>
      </c>
      <c r="F85" t="e">
        <f>#REF!</f>
        <v>#REF!</v>
      </c>
      <c r="G85" t="e">
        <f>#REF!</f>
        <v>#REF!</v>
      </c>
      <c r="H85" t="e">
        <f>#REF!</f>
        <v>#REF!</v>
      </c>
      <c r="I85" t="e">
        <f>#REF!</f>
        <v>#REF!</v>
      </c>
      <c r="J85" t="e">
        <f>#REF!</f>
        <v>#REF!</v>
      </c>
      <c r="K85" t="e">
        <f>#REF!</f>
        <v>#REF!</v>
      </c>
      <c r="L85" t="e">
        <f>#REF!</f>
        <v>#REF!</v>
      </c>
      <c r="M85" t="e">
        <f>#REF!</f>
        <v>#REF!</v>
      </c>
      <c r="O85" t="s">
        <v>6</v>
      </c>
      <c r="P85">
        <f t="shared" si="18"/>
        <v>0</v>
      </c>
      <c r="Q85">
        <f t="shared" si="18"/>
        <v>0</v>
      </c>
      <c r="R85">
        <f t="shared" si="18"/>
        <v>0</v>
      </c>
      <c r="S85">
        <f t="shared" si="18"/>
        <v>0</v>
      </c>
      <c r="T85">
        <f t="shared" si="19"/>
        <v>0</v>
      </c>
      <c r="U85">
        <f t="shared" si="19"/>
        <v>0</v>
      </c>
      <c r="V85">
        <f t="shared" si="19"/>
        <v>0</v>
      </c>
      <c r="W85">
        <f t="shared" si="19"/>
        <v>0</v>
      </c>
      <c r="X85">
        <f t="shared" si="20"/>
        <v>0</v>
      </c>
      <c r="Y85">
        <f t="shared" si="20"/>
        <v>0</v>
      </c>
      <c r="Z85">
        <f t="shared" si="20"/>
        <v>0</v>
      </c>
      <c r="AA85">
        <f t="shared" si="20"/>
        <v>0</v>
      </c>
    </row>
    <row r="86" spans="1:27" x14ac:dyDescent="0.3">
      <c r="A86" t="e">
        <f>#REF!</f>
        <v>#REF!</v>
      </c>
      <c r="B86" t="e">
        <f>#REF!</f>
        <v>#REF!</v>
      </c>
      <c r="C86" t="e">
        <f>#REF!</f>
        <v>#REF!</v>
      </c>
      <c r="D86" t="e">
        <f>#REF!</f>
        <v>#REF!</v>
      </c>
      <c r="E86" t="e">
        <f>#REF!</f>
        <v>#REF!</v>
      </c>
      <c r="F86" t="e">
        <f>#REF!</f>
        <v>#REF!</v>
      </c>
      <c r="G86" t="e">
        <f>#REF!</f>
        <v>#REF!</v>
      </c>
      <c r="H86" t="e">
        <f>#REF!</f>
        <v>#REF!</v>
      </c>
      <c r="I86" t="e">
        <f>#REF!</f>
        <v>#REF!</v>
      </c>
      <c r="J86" t="e">
        <f>#REF!</f>
        <v>#REF!</v>
      </c>
      <c r="K86" t="e">
        <f>#REF!</f>
        <v>#REF!</v>
      </c>
      <c r="L86" t="e">
        <f>#REF!</f>
        <v>#REF!</v>
      </c>
      <c r="M86" t="e">
        <f>#REF!</f>
        <v>#REF!</v>
      </c>
      <c r="O86" t="s">
        <v>7</v>
      </c>
      <c r="P86">
        <f t="shared" si="18"/>
        <v>0</v>
      </c>
      <c r="Q86">
        <f t="shared" si="18"/>
        <v>0</v>
      </c>
      <c r="R86">
        <f t="shared" si="18"/>
        <v>0</v>
      </c>
      <c r="S86">
        <f t="shared" si="18"/>
        <v>0</v>
      </c>
      <c r="T86">
        <f t="shared" si="19"/>
        <v>0</v>
      </c>
      <c r="U86">
        <f t="shared" si="19"/>
        <v>0</v>
      </c>
      <c r="V86">
        <f t="shared" si="19"/>
        <v>0</v>
      </c>
      <c r="W86">
        <f t="shared" si="19"/>
        <v>0</v>
      </c>
      <c r="X86">
        <f t="shared" si="20"/>
        <v>0</v>
      </c>
      <c r="Y86">
        <f t="shared" si="20"/>
        <v>0</v>
      </c>
      <c r="Z86">
        <f t="shared" si="20"/>
        <v>0</v>
      </c>
      <c r="AA86">
        <f t="shared" si="20"/>
        <v>0</v>
      </c>
    </row>
    <row r="87" spans="1:27" x14ac:dyDescent="0.3">
      <c r="A87" t="e">
        <f>#REF!</f>
        <v>#REF!</v>
      </c>
      <c r="B87" t="e">
        <f>#REF!</f>
        <v>#REF!</v>
      </c>
      <c r="C87" t="e">
        <f>#REF!</f>
        <v>#REF!</v>
      </c>
      <c r="D87" t="e">
        <f>#REF!</f>
        <v>#REF!</v>
      </c>
      <c r="E87" t="e">
        <f>#REF!</f>
        <v>#REF!</v>
      </c>
      <c r="F87" t="e">
        <f>#REF!</f>
        <v>#REF!</v>
      </c>
      <c r="G87" t="e">
        <f>#REF!</f>
        <v>#REF!</v>
      </c>
      <c r="H87" t="e">
        <f>#REF!</f>
        <v>#REF!</v>
      </c>
      <c r="I87" t="e">
        <f>#REF!</f>
        <v>#REF!</v>
      </c>
      <c r="J87" t="e">
        <f>#REF!</f>
        <v>#REF!</v>
      </c>
      <c r="K87" t="e">
        <f>#REF!</f>
        <v>#REF!</v>
      </c>
      <c r="L87" t="e">
        <f>#REF!</f>
        <v>#REF!</v>
      </c>
      <c r="M87" t="e">
        <f>#REF!</f>
        <v>#REF!</v>
      </c>
      <c r="O87" t="s">
        <v>8</v>
      </c>
      <c r="P87">
        <f t="shared" si="18"/>
        <v>0</v>
      </c>
      <c r="Q87">
        <f t="shared" si="18"/>
        <v>0</v>
      </c>
      <c r="R87">
        <f t="shared" si="18"/>
        <v>0</v>
      </c>
      <c r="S87">
        <f t="shared" si="18"/>
        <v>0</v>
      </c>
      <c r="T87">
        <f t="shared" si="19"/>
        <v>0</v>
      </c>
      <c r="U87">
        <f t="shared" si="19"/>
        <v>0</v>
      </c>
      <c r="V87">
        <f t="shared" si="19"/>
        <v>0</v>
      </c>
      <c r="W87">
        <f t="shared" si="19"/>
        <v>0</v>
      </c>
      <c r="X87">
        <f t="shared" si="20"/>
        <v>0</v>
      </c>
      <c r="Y87">
        <f t="shared" si="20"/>
        <v>0</v>
      </c>
      <c r="Z87">
        <f t="shared" si="20"/>
        <v>0</v>
      </c>
      <c r="AA87">
        <f t="shared" si="20"/>
        <v>0</v>
      </c>
    </row>
    <row r="89" spans="1:27" x14ac:dyDescent="0.3">
      <c r="A89" s="98" t="str">
        <f>'ANOVA Ix 216'!$C$2</f>
        <v>P + B</v>
      </c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</row>
    <row r="90" spans="1:27" x14ac:dyDescent="0.3">
      <c r="A90" t="e">
        <f>#REF!</f>
        <v>#REF!</v>
      </c>
      <c r="B90" t="e">
        <f>#REF!</f>
        <v>#REF!</v>
      </c>
      <c r="C90" t="e">
        <f>#REF!</f>
        <v>#REF!</v>
      </c>
      <c r="D90" t="e">
        <f>#REF!</f>
        <v>#REF!</v>
      </c>
      <c r="E90" t="e">
        <f>#REF!</f>
        <v>#REF!</v>
      </c>
      <c r="F90" t="e">
        <f>#REF!</f>
        <v>#REF!</v>
      </c>
      <c r="G90" t="e">
        <f>#REF!</f>
        <v>#REF!</v>
      </c>
      <c r="H90" t="e">
        <f>#REF!</f>
        <v>#REF!</v>
      </c>
      <c r="I90" t="e">
        <f>#REF!</f>
        <v>#REF!</v>
      </c>
      <c r="J90" t="e">
        <f>#REF!</f>
        <v>#REF!</v>
      </c>
      <c r="K90" t="e">
        <f>#REF!</f>
        <v>#REF!</v>
      </c>
      <c r="L90" t="e">
        <f>#REF!</f>
        <v>#REF!</v>
      </c>
      <c r="M90" t="e">
        <f>#REF!</f>
        <v>#REF!</v>
      </c>
    </row>
    <row r="91" spans="1:27" x14ac:dyDescent="0.3">
      <c r="A91" t="e">
        <f>#REF!</f>
        <v>#REF!</v>
      </c>
      <c r="B91" t="e">
        <f>#REF!</f>
        <v>#REF!</v>
      </c>
      <c r="C91" t="e">
        <f>#REF!</f>
        <v>#REF!</v>
      </c>
      <c r="D91" t="e">
        <f>#REF!</f>
        <v>#REF!</v>
      </c>
      <c r="E91" t="e">
        <f>#REF!</f>
        <v>#REF!</v>
      </c>
      <c r="F91" t="e">
        <f>#REF!</f>
        <v>#REF!</v>
      </c>
      <c r="G91" t="e">
        <f>#REF!</f>
        <v>#REF!</v>
      </c>
      <c r="H91" t="e">
        <f>#REF!</f>
        <v>#REF!</v>
      </c>
      <c r="I91" t="e">
        <f>#REF!</f>
        <v>#REF!</v>
      </c>
      <c r="J91" t="e">
        <f>#REF!</f>
        <v>#REF!</v>
      </c>
      <c r="K91" t="e">
        <f>#REF!</f>
        <v>#REF!</v>
      </c>
      <c r="L91" t="e">
        <f>#REF!</f>
        <v>#REF!</v>
      </c>
      <c r="M91" t="e">
        <f>#REF!</f>
        <v>#REF!</v>
      </c>
      <c r="P91">
        <v>1</v>
      </c>
      <c r="Q91">
        <v>2</v>
      </c>
      <c r="R91">
        <v>3</v>
      </c>
      <c r="S91">
        <v>4</v>
      </c>
      <c r="T91">
        <v>5</v>
      </c>
      <c r="U91">
        <v>6</v>
      </c>
      <c r="V91">
        <v>7</v>
      </c>
      <c r="W91">
        <v>8</v>
      </c>
      <c r="X91">
        <v>9</v>
      </c>
      <c r="Y91">
        <v>10</v>
      </c>
      <c r="Z91">
        <v>11</v>
      </c>
      <c r="AA91">
        <v>12</v>
      </c>
    </row>
    <row r="92" spans="1:27" x14ac:dyDescent="0.3">
      <c r="A92" t="e">
        <f>#REF!</f>
        <v>#REF!</v>
      </c>
      <c r="B92" t="e">
        <f>#REF!</f>
        <v>#REF!</v>
      </c>
      <c r="C92" t="e">
        <f>#REF!</f>
        <v>#REF!</v>
      </c>
      <c r="D92" t="e">
        <f>#REF!</f>
        <v>#REF!</v>
      </c>
      <c r="E92" t="e">
        <f>#REF!</f>
        <v>#REF!</v>
      </c>
      <c r="F92" t="e">
        <f>#REF!</f>
        <v>#REF!</v>
      </c>
      <c r="G92" t="e">
        <f>#REF!</f>
        <v>#REF!</v>
      </c>
      <c r="H92" t="e">
        <f>#REF!</f>
        <v>#REF!</v>
      </c>
      <c r="I92" t="e">
        <f>#REF!</f>
        <v>#REF!</v>
      </c>
      <c r="J92" t="e">
        <f>#REF!</f>
        <v>#REF!</v>
      </c>
      <c r="K92" t="e">
        <f>#REF!</f>
        <v>#REF!</v>
      </c>
      <c r="L92" t="e">
        <f>#REF!</f>
        <v>#REF!</v>
      </c>
      <c r="M92" t="e">
        <f>#REF!</f>
        <v>#REF!</v>
      </c>
      <c r="O92" t="s">
        <v>1</v>
      </c>
      <c r="P92">
        <f t="shared" ref="P92:S99" si="21">IFERROR(B92/(SUM($B$7:$E$14))*LN(B92/(SUM($B$7:$E$14))),0)</f>
        <v>0</v>
      </c>
      <c r="Q92">
        <f t="shared" si="21"/>
        <v>0</v>
      </c>
      <c r="R92">
        <f t="shared" si="21"/>
        <v>0</v>
      </c>
      <c r="S92">
        <f t="shared" si="21"/>
        <v>0</v>
      </c>
      <c r="T92">
        <f t="shared" ref="T92:W99" si="22">IFERROR(F92/(SUM($F$7:$I$14))*LN(F92/(SUM($F$7:$I$14))),0)</f>
        <v>0</v>
      </c>
      <c r="U92">
        <f t="shared" si="22"/>
        <v>0</v>
      </c>
      <c r="V92">
        <f t="shared" si="22"/>
        <v>0</v>
      </c>
      <c r="W92">
        <f t="shared" si="22"/>
        <v>0</v>
      </c>
      <c r="X92">
        <f t="shared" ref="X92:AA99" si="23">IFERROR(J92/(SUM($J$7:$M$14))*LN(J92/(SUM($J$7:$M$14))),0)</f>
        <v>0</v>
      </c>
      <c r="Y92">
        <f t="shared" si="23"/>
        <v>0</v>
      </c>
      <c r="Z92">
        <f t="shared" si="23"/>
        <v>0</v>
      </c>
      <c r="AA92">
        <f t="shared" si="23"/>
        <v>0</v>
      </c>
    </row>
    <row r="93" spans="1:27" x14ac:dyDescent="0.3">
      <c r="A93" t="e">
        <f>#REF!</f>
        <v>#REF!</v>
      </c>
      <c r="B93" t="e">
        <f>#REF!</f>
        <v>#REF!</v>
      </c>
      <c r="C93" t="e">
        <f>#REF!</f>
        <v>#REF!</v>
      </c>
      <c r="D93" t="e">
        <f>#REF!</f>
        <v>#REF!</v>
      </c>
      <c r="E93" t="e">
        <f>#REF!</f>
        <v>#REF!</v>
      </c>
      <c r="F93" t="e">
        <f>#REF!</f>
        <v>#REF!</v>
      </c>
      <c r="G93" t="e">
        <f>#REF!</f>
        <v>#REF!</v>
      </c>
      <c r="H93" t="e">
        <f>#REF!</f>
        <v>#REF!</v>
      </c>
      <c r="I93" t="e">
        <f>#REF!</f>
        <v>#REF!</v>
      </c>
      <c r="J93" t="e">
        <f>#REF!</f>
        <v>#REF!</v>
      </c>
      <c r="K93" t="e">
        <f>#REF!</f>
        <v>#REF!</v>
      </c>
      <c r="L93" t="e">
        <f>#REF!</f>
        <v>#REF!</v>
      </c>
      <c r="M93" t="e">
        <f>#REF!</f>
        <v>#REF!</v>
      </c>
      <c r="O93" t="s">
        <v>2</v>
      </c>
      <c r="P93">
        <f t="shared" si="21"/>
        <v>0</v>
      </c>
      <c r="Q93">
        <f t="shared" si="21"/>
        <v>0</v>
      </c>
      <c r="R93">
        <f t="shared" si="21"/>
        <v>0</v>
      </c>
      <c r="S93">
        <f t="shared" si="21"/>
        <v>0</v>
      </c>
      <c r="T93">
        <f t="shared" si="22"/>
        <v>0</v>
      </c>
      <c r="U93">
        <f t="shared" si="22"/>
        <v>0</v>
      </c>
      <c r="V93">
        <f t="shared" si="22"/>
        <v>0</v>
      </c>
      <c r="W93">
        <f t="shared" si="22"/>
        <v>0</v>
      </c>
      <c r="X93">
        <f t="shared" si="23"/>
        <v>0</v>
      </c>
      <c r="Y93">
        <f t="shared" si="23"/>
        <v>0</v>
      </c>
      <c r="Z93">
        <f t="shared" si="23"/>
        <v>0</v>
      </c>
      <c r="AA93">
        <f t="shared" si="23"/>
        <v>0</v>
      </c>
    </row>
    <row r="94" spans="1:27" x14ac:dyDescent="0.3">
      <c r="A94" t="e">
        <f>#REF!</f>
        <v>#REF!</v>
      </c>
      <c r="B94" t="e">
        <f>#REF!</f>
        <v>#REF!</v>
      </c>
      <c r="C94" t="e">
        <f>#REF!</f>
        <v>#REF!</v>
      </c>
      <c r="D94" t="e">
        <f>#REF!</f>
        <v>#REF!</v>
      </c>
      <c r="E94" t="e">
        <f>#REF!</f>
        <v>#REF!</v>
      </c>
      <c r="F94" t="e">
        <f>#REF!</f>
        <v>#REF!</v>
      </c>
      <c r="G94" t="e">
        <f>#REF!</f>
        <v>#REF!</v>
      </c>
      <c r="H94" t="e">
        <f>#REF!</f>
        <v>#REF!</v>
      </c>
      <c r="I94" t="e">
        <f>#REF!</f>
        <v>#REF!</v>
      </c>
      <c r="J94" t="e">
        <f>#REF!</f>
        <v>#REF!</v>
      </c>
      <c r="K94" t="e">
        <f>#REF!</f>
        <v>#REF!</v>
      </c>
      <c r="L94" t="e">
        <f>#REF!</f>
        <v>#REF!</v>
      </c>
      <c r="M94" t="e">
        <f>#REF!</f>
        <v>#REF!</v>
      </c>
      <c r="O94" t="s">
        <v>3</v>
      </c>
      <c r="P94">
        <f t="shared" si="21"/>
        <v>0</v>
      </c>
      <c r="Q94">
        <f t="shared" si="21"/>
        <v>0</v>
      </c>
      <c r="R94">
        <f t="shared" si="21"/>
        <v>0</v>
      </c>
      <c r="S94">
        <f t="shared" si="21"/>
        <v>0</v>
      </c>
      <c r="T94">
        <f t="shared" si="22"/>
        <v>0</v>
      </c>
      <c r="U94">
        <f t="shared" si="22"/>
        <v>0</v>
      </c>
      <c r="V94">
        <f t="shared" si="22"/>
        <v>0</v>
      </c>
      <c r="W94">
        <f t="shared" si="22"/>
        <v>0</v>
      </c>
      <c r="X94">
        <f t="shared" si="23"/>
        <v>0</v>
      </c>
      <c r="Y94">
        <f t="shared" si="23"/>
        <v>0</v>
      </c>
      <c r="Z94">
        <f t="shared" si="23"/>
        <v>0</v>
      </c>
      <c r="AA94">
        <f t="shared" si="23"/>
        <v>0</v>
      </c>
    </row>
    <row r="95" spans="1:27" x14ac:dyDescent="0.3">
      <c r="A95" t="e">
        <f>#REF!</f>
        <v>#REF!</v>
      </c>
      <c r="B95" t="e">
        <f>#REF!</f>
        <v>#REF!</v>
      </c>
      <c r="C95" t="e">
        <f>#REF!</f>
        <v>#REF!</v>
      </c>
      <c r="D95" t="e">
        <f>#REF!</f>
        <v>#REF!</v>
      </c>
      <c r="E95" t="e">
        <f>#REF!</f>
        <v>#REF!</v>
      </c>
      <c r="F95" t="e">
        <f>#REF!</f>
        <v>#REF!</v>
      </c>
      <c r="G95" t="e">
        <f>#REF!</f>
        <v>#REF!</v>
      </c>
      <c r="H95" t="e">
        <f>#REF!</f>
        <v>#REF!</v>
      </c>
      <c r="I95" t="e">
        <f>#REF!</f>
        <v>#REF!</v>
      </c>
      <c r="J95" t="e">
        <f>#REF!</f>
        <v>#REF!</v>
      </c>
      <c r="K95" t="e">
        <f>#REF!</f>
        <v>#REF!</v>
      </c>
      <c r="L95" t="e">
        <f>#REF!</f>
        <v>#REF!</v>
      </c>
      <c r="M95" t="e">
        <f>#REF!</f>
        <v>#REF!</v>
      </c>
      <c r="O95" t="s">
        <v>4</v>
      </c>
      <c r="P95">
        <f t="shared" si="21"/>
        <v>0</v>
      </c>
      <c r="Q95">
        <f t="shared" si="21"/>
        <v>0</v>
      </c>
      <c r="R95">
        <f t="shared" si="21"/>
        <v>0</v>
      </c>
      <c r="S95">
        <f t="shared" si="21"/>
        <v>0</v>
      </c>
      <c r="T95">
        <f t="shared" si="22"/>
        <v>0</v>
      </c>
      <c r="U95">
        <f t="shared" si="22"/>
        <v>0</v>
      </c>
      <c r="V95">
        <f t="shared" si="22"/>
        <v>0</v>
      </c>
      <c r="W95">
        <f t="shared" si="22"/>
        <v>0</v>
      </c>
      <c r="X95">
        <f t="shared" si="23"/>
        <v>0</v>
      </c>
      <c r="Y95">
        <f t="shared" si="23"/>
        <v>0</v>
      </c>
      <c r="Z95">
        <f t="shared" si="23"/>
        <v>0</v>
      </c>
      <c r="AA95">
        <f t="shared" si="23"/>
        <v>0</v>
      </c>
    </row>
    <row r="96" spans="1:27" x14ac:dyDescent="0.3">
      <c r="A96" t="e">
        <f>#REF!</f>
        <v>#REF!</v>
      </c>
      <c r="B96" t="e">
        <f>#REF!</f>
        <v>#REF!</v>
      </c>
      <c r="C96" t="e">
        <f>#REF!</f>
        <v>#REF!</v>
      </c>
      <c r="D96" t="e">
        <f>#REF!</f>
        <v>#REF!</v>
      </c>
      <c r="E96" t="e">
        <f>#REF!</f>
        <v>#REF!</v>
      </c>
      <c r="F96" t="e">
        <f>#REF!</f>
        <v>#REF!</v>
      </c>
      <c r="G96" t="e">
        <f>#REF!</f>
        <v>#REF!</v>
      </c>
      <c r="H96" t="e">
        <f>#REF!</f>
        <v>#REF!</v>
      </c>
      <c r="I96" t="e">
        <f>#REF!</f>
        <v>#REF!</v>
      </c>
      <c r="J96" t="e">
        <f>#REF!</f>
        <v>#REF!</v>
      </c>
      <c r="K96" t="e">
        <f>#REF!</f>
        <v>#REF!</v>
      </c>
      <c r="L96" t="e">
        <f>#REF!</f>
        <v>#REF!</v>
      </c>
      <c r="M96" t="e">
        <f>#REF!</f>
        <v>#REF!</v>
      </c>
      <c r="O96" t="s">
        <v>5</v>
      </c>
      <c r="P96">
        <f t="shared" si="21"/>
        <v>0</v>
      </c>
      <c r="Q96">
        <f t="shared" si="21"/>
        <v>0</v>
      </c>
      <c r="R96">
        <f t="shared" si="21"/>
        <v>0</v>
      </c>
      <c r="S96">
        <f t="shared" si="21"/>
        <v>0</v>
      </c>
      <c r="T96">
        <f t="shared" si="22"/>
        <v>0</v>
      </c>
      <c r="U96">
        <f t="shared" si="22"/>
        <v>0</v>
      </c>
      <c r="V96">
        <f t="shared" si="22"/>
        <v>0</v>
      </c>
      <c r="W96">
        <f t="shared" si="22"/>
        <v>0</v>
      </c>
      <c r="X96">
        <f t="shared" si="23"/>
        <v>0</v>
      </c>
      <c r="Y96">
        <f t="shared" si="23"/>
        <v>0</v>
      </c>
      <c r="Z96">
        <f t="shared" si="23"/>
        <v>0</v>
      </c>
      <c r="AA96">
        <f t="shared" si="23"/>
        <v>0</v>
      </c>
    </row>
    <row r="97" spans="1:27" x14ac:dyDescent="0.3">
      <c r="A97" t="e">
        <f>#REF!</f>
        <v>#REF!</v>
      </c>
      <c r="B97" t="e">
        <f>#REF!</f>
        <v>#REF!</v>
      </c>
      <c r="C97" t="e">
        <f>#REF!</f>
        <v>#REF!</v>
      </c>
      <c r="D97" t="e">
        <f>#REF!</f>
        <v>#REF!</v>
      </c>
      <c r="E97" t="e">
        <f>#REF!</f>
        <v>#REF!</v>
      </c>
      <c r="F97" t="e">
        <f>#REF!</f>
        <v>#REF!</v>
      </c>
      <c r="G97" t="e">
        <f>#REF!</f>
        <v>#REF!</v>
      </c>
      <c r="H97" t="e">
        <f>#REF!</f>
        <v>#REF!</v>
      </c>
      <c r="I97" t="e">
        <f>#REF!</f>
        <v>#REF!</v>
      </c>
      <c r="J97" t="e">
        <f>#REF!</f>
        <v>#REF!</v>
      </c>
      <c r="K97" t="e">
        <f>#REF!</f>
        <v>#REF!</v>
      </c>
      <c r="L97" t="e">
        <f>#REF!</f>
        <v>#REF!</v>
      </c>
      <c r="M97" t="e">
        <f>#REF!</f>
        <v>#REF!</v>
      </c>
      <c r="O97" t="s">
        <v>6</v>
      </c>
      <c r="P97">
        <f t="shared" si="21"/>
        <v>0</v>
      </c>
      <c r="Q97">
        <f t="shared" si="21"/>
        <v>0</v>
      </c>
      <c r="R97">
        <f t="shared" si="21"/>
        <v>0</v>
      </c>
      <c r="S97">
        <f t="shared" si="21"/>
        <v>0</v>
      </c>
      <c r="T97">
        <f t="shared" si="22"/>
        <v>0</v>
      </c>
      <c r="U97">
        <f t="shared" si="22"/>
        <v>0</v>
      </c>
      <c r="V97">
        <f t="shared" si="22"/>
        <v>0</v>
      </c>
      <c r="W97">
        <f t="shared" si="22"/>
        <v>0</v>
      </c>
      <c r="X97">
        <f t="shared" si="23"/>
        <v>0</v>
      </c>
      <c r="Y97">
        <f t="shared" si="23"/>
        <v>0</v>
      </c>
      <c r="Z97">
        <f t="shared" si="23"/>
        <v>0</v>
      </c>
      <c r="AA97">
        <f t="shared" si="23"/>
        <v>0</v>
      </c>
    </row>
    <row r="98" spans="1:27" x14ac:dyDescent="0.3">
      <c r="A98" t="e">
        <f>#REF!</f>
        <v>#REF!</v>
      </c>
      <c r="B98" t="e">
        <f>#REF!</f>
        <v>#REF!</v>
      </c>
      <c r="C98" t="e">
        <f>#REF!</f>
        <v>#REF!</v>
      </c>
      <c r="D98" t="e">
        <f>#REF!</f>
        <v>#REF!</v>
      </c>
      <c r="E98" t="e">
        <f>#REF!</f>
        <v>#REF!</v>
      </c>
      <c r="F98" t="e">
        <f>#REF!</f>
        <v>#REF!</v>
      </c>
      <c r="G98" t="e">
        <f>#REF!</f>
        <v>#REF!</v>
      </c>
      <c r="H98" t="e">
        <f>#REF!</f>
        <v>#REF!</v>
      </c>
      <c r="I98" t="e">
        <f>#REF!</f>
        <v>#REF!</v>
      </c>
      <c r="J98" t="e">
        <f>#REF!</f>
        <v>#REF!</v>
      </c>
      <c r="K98" t="e">
        <f>#REF!</f>
        <v>#REF!</v>
      </c>
      <c r="L98" t="e">
        <f>#REF!</f>
        <v>#REF!</v>
      </c>
      <c r="M98" t="e">
        <f>#REF!</f>
        <v>#REF!</v>
      </c>
      <c r="O98" t="s">
        <v>7</v>
      </c>
      <c r="P98">
        <f t="shared" si="21"/>
        <v>0</v>
      </c>
      <c r="Q98">
        <f t="shared" si="21"/>
        <v>0</v>
      </c>
      <c r="R98">
        <f t="shared" si="21"/>
        <v>0</v>
      </c>
      <c r="S98">
        <f t="shared" si="21"/>
        <v>0</v>
      </c>
      <c r="T98">
        <f t="shared" si="22"/>
        <v>0</v>
      </c>
      <c r="U98">
        <f t="shared" si="22"/>
        <v>0</v>
      </c>
      <c r="V98">
        <f t="shared" si="22"/>
        <v>0</v>
      </c>
      <c r="W98">
        <f t="shared" si="22"/>
        <v>0</v>
      </c>
      <c r="X98">
        <f t="shared" si="23"/>
        <v>0</v>
      </c>
      <c r="Y98">
        <f t="shared" si="23"/>
        <v>0</v>
      </c>
      <c r="Z98">
        <f t="shared" si="23"/>
        <v>0</v>
      </c>
      <c r="AA98">
        <f t="shared" si="23"/>
        <v>0</v>
      </c>
    </row>
    <row r="99" spans="1:27" x14ac:dyDescent="0.3">
      <c r="A99" t="e">
        <f>#REF!</f>
        <v>#REF!</v>
      </c>
      <c r="B99" t="e">
        <f>#REF!</f>
        <v>#REF!</v>
      </c>
      <c r="C99" t="e">
        <f>#REF!</f>
        <v>#REF!</v>
      </c>
      <c r="D99" t="e">
        <f>#REF!</f>
        <v>#REF!</v>
      </c>
      <c r="E99" t="e">
        <f>#REF!</f>
        <v>#REF!</v>
      </c>
      <c r="F99" t="e">
        <f>#REF!</f>
        <v>#REF!</v>
      </c>
      <c r="G99" t="e">
        <f>#REF!</f>
        <v>#REF!</v>
      </c>
      <c r="H99" t="e">
        <f>#REF!</f>
        <v>#REF!</v>
      </c>
      <c r="I99" t="e">
        <f>#REF!</f>
        <v>#REF!</v>
      </c>
      <c r="J99" t="e">
        <f>#REF!</f>
        <v>#REF!</v>
      </c>
      <c r="K99" t="e">
        <f>#REF!</f>
        <v>#REF!</v>
      </c>
      <c r="L99" t="e">
        <f>#REF!</f>
        <v>#REF!</v>
      </c>
      <c r="M99" t="e">
        <f>#REF!</f>
        <v>#REF!</v>
      </c>
      <c r="O99" t="s">
        <v>8</v>
      </c>
      <c r="P99">
        <f t="shared" si="21"/>
        <v>0</v>
      </c>
      <c r="Q99">
        <f t="shared" si="21"/>
        <v>0</v>
      </c>
      <c r="R99">
        <f t="shared" si="21"/>
        <v>0</v>
      </c>
      <c r="S99">
        <f t="shared" si="21"/>
        <v>0</v>
      </c>
      <c r="T99">
        <f t="shared" si="22"/>
        <v>0</v>
      </c>
      <c r="U99">
        <f t="shared" si="22"/>
        <v>0</v>
      </c>
      <c r="V99">
        <f t="shared" si="22"/>
        <v>0</v>
      </c>
      <c r="W99">
        <f t="shared" si="22"/>
        <v>0</v>
      </c>
      <c r="X99">
        <f t="shared" si="23"/>
        <v>0</v>
      </c>
      <c r="Y99">
        <f t="shared" si="23"/>
        <v>0</v>
      </c>
      <c r="Z99">
        <f t="shared" si="23"/>
        <v>0</v>
      </c>
      <c r="AA99">
        <f t="shared" si="23"/>
        <v>0</v>
      </c>
    </row>
    <row r="101" spans="1:27" x14ac:dyDescent="0.3">
      <c r="A101" s="98" t="str">
        <f>'ANOVA Ix 216'!$D$2</f>
        <v>B</v>
      </c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</row>
    <row r="102" spans="1:27" x14ac:dyDescent="0.3">
      <c r="A102" t="e">
        <f>#REF!</f>
        <v>#REF!</v>
      </c>
      <c r="B102" t="e">
        <f>#REF!</f>
        <v>#REF!</v>
      </c>
      <c r="C102" t="e">
        <f>#REF!</f>
        <v>#REF!</v>
      </c>
      <c r="D102" t="e">
        <f>#REF!</f>
        <v>#REF!</v>
      </c>
      <c r="E102" t="e">
        <f>#REF!</f>
        <v>#REF!</v>
      </c>
      <c r="F102" t="e">
        <f>#REF!</f>
        <v>#REF!</v>
      </c>
      <c r="G102" t="e">
        <f>#REF!</f>
        <v>#REF!</v>
      </c>
      <c r="H102" t="e">
        <f>#REF!</f>
        <v>#REF!</v>
      </c>
      <c r="I102" t="e">
        <f>#REF!</f>
        <v>#REF!</v>
      </c>
      <c r="J102" t="e">
        <f>#REF!</f>
        <v>#REF!</v>
      </c>
      <c r="K102" t="e">
        <f>#REF!</f>
        <v>#REF!</v>
      </c>
      <c r="L102" t="e">
        <f>#REF!</f>
        <v>#REF!</v>
      </c>
      <c r="M102" t="e">
        <f>#REF!</f>
        <v>#REF!</v>
      </c>
    </row>
    <row r="103" spans="1:27" x14ac:dyDescent="0.3">
      <c r="A103" t="e">
        <f>#REF!</f>
        <v>#REF!</v>
      </c>
      <c r="B103" t="e">
        <f>#REF!</f>
        <v>#REF!</v>
      </c>
      <c r="C103" t="e">
        <f>#REF!</f>
        <v>#REF!</v>
      </c>
      <c r="D103" t="e">
        <f>#REF!</f>
        <v>#REF!</v>
      </c>
      <c r="E103" t="e">
        <f>#REF!</f>
        <v>#REF!</v>
      </c>
      <c r="F103" t="e">
        <f>#REF!</f>
        <v>#REF!</v>
      </c>
      <c r="G103" t="e">
        <f>#REF!</f>
        <v>#REF!</v>
      </c>
      <c r="H103" t="e">
        <f>#REF!</f>
        <v>#REF!</v>
      </c>
      <c r="I103" t="e">
        <f>#REF!</f>
        <v>#REF!</v>
      </c>
      <c r="J103" t="e">
        <f>#REF!</f>
        <v>#REF!</v>
      </c>
      <c r="K103" t="e">
        <f>#REF!</f>
        <v>#REF!</v>
      </c>
      <c r="L103" t="e">
        <f>#REF!</f>
        <v>#REF!</v>
      </c>
      <c r="M103" t="e">
        <f>#REF!</f>
        <v>#REF!</v>
      </c>
      <c r="P103">
        <v>1</v>
      </c>
      <c r="Q103">
        <v>2</v>
      </c>
      <c r="R103">
        <v>3</v>
      </c>
      <c r="S103">
        <v>4</v>
      </c>
      <c r="T103">
        <v>5</v>
      </c>
      <c r="U103">
        <v>6</v>
      </c>
      <c r="V103">
        <v>7</v>
      </c>
      <c r="W103">
        <v>8</v>
      </c>
      <c r="X103">
        <v>9</v>
      </c>
      <c r="Y103">
        <v>10</v>
      </c>
      <c r="Z103">
        <v>11</v>
      </c>
      <c r="AA103">
        <v>12</v>
      </c>
    </row>
    <row r="104" spans="1:27" x14ac:dyDescent="0.3">
      <c r="A104" t="e">
        <f>#REF!</f>
        <v>#REF!</v>
      </c>
      <c r="B104" t="e">
        <f>#REF!</f>
        <v>#REF!</v>
      </c>
      <c r="C104" t="e">
        <f>#REF!</f>
        <v>#REF!</v>
      </c>
      <c r="D104" t="e">
        <f>#REF!</f>
        <v>#REF!</v>
      </c>
      <c r="E104" t="e">
        <f>#REF!</f>
        <v>#REF!</v>
      </c>
      <c r="F104" t="e">
        <f>#REF!</f>
        <v>#REF!</v>
      </c>
      <c r="G104" t="e">
        <f>#REF!</f>
        <v>#REF!</v>
      </c>
      <c r="H104" t="e">
        <f>#REF!</f>
        <v>#REF!</v>
      </c>
      <c r="I104" t="e">
        <f>#REF!</f>
        <v>#REF!</v>
      </c>
      <c r="J104" t="e">
        <f>#REF!</f>
        <v>#REF!</v>
      </c>
      <c r="K104" t="e">
        <f>#REF!</f>
        <v>#REF!</v>
      </c>
      <c r="L104" t="e">
        <f>#REF!</f>
        <v>#REF!</v>
      </c>
      <c r="M104" t="e">
        <f>#REF!</f>
        <v>#REF!</v>
      </c>
      <c r="O104" t="s">
        <v>1</v>
      </c>
      <c r="P104">
        <f t="shared" ref="P104:S111" si="24">IFERROR(B104/(SUM($B$7:$E$14))*LN(B104/(SUM($B$7:$E$14))),0)</f>
        <v>0</v>
      </c>
      <c r="Q104">
        <f t="shared" si="24"/>
        <v>0</v>
      </c>
      <c r="R104">
        <f t="shared" si="24"/>
        <v>0</v>
      </c>
      <c r="S104">
        <f t="shared" si="24"/>
        <v>0</v>
      </c>
      <c r="T104">
        <f t="shared" ref="T104:W111" si="25">IFERROR(F104/(SUM($F$7:$I$14))*LN(F104/(SUM($F$7:$I$14))),0)</f>
        <v>0</v>
      </c>
      <c r="U104">
        <f t="shared" si="25"/>
        <v>0</v>
      </c>
      <c r="V104">
        <f t="shared" si="25"/>
        <v>0</v>
      </c>
      <c r="W104">
        <f t="shared" si="25"/>
        <v>0</v>
      </c>
      <c r="X104">
        <f t="shared" ref="X104:AA111" si="26">IFERROR(J104/(SUM($J$7:$M$14))*LN(J104/(SUM($J$7:$M$14))),0)</f>
        <v>0</v>
      </c>
      <c r="Y104">
        <f t="shared" si="26"/>
        <v>0</v>
      </c>
      <c r="Z104">
        <f t="shared" si="26"/>
        <v>0</v>
      </c>
      <c r="AA104">
        <f t="shared" si="26"/>
        <v>0</v>
      </c>
    </row>
    <row r="105" spans="1:27" x14ac:dyDescent="0.3">
      <c r="A105" t="e">
        <f>#REF!</f>
        <v>#REF!</v>
      </c>
      <c r="B105" t="e">
        <f>#REF!</f>
        <v>#REF!</v>
      </c>
      <c r="C105" t="e">
        <f>#REF!</f>
        <v>#REF!</v>
      </c>
      <c r="D105" t="e">
        <f>#REF!</f>
        <v>#REF!</v>
      </c>
      <c r="E105" t="e">
        <f>#REF!</f>
        <v>#REF!</v>
      </c>
      <c r="F105" t="e">
        <f>#REF!</f>
        <v>#REF!</v>
      </c>
      <c r="G105" t="e">
        <f>#REF!</f>
        <v>#REF!</v>
      </c>
      <c r="H105" t="e">
        <f>#REF!</f>
        <v>#REF!</v>
      </c>
      <c r="I105" t="e">
        <f>#REF!</f>
        <v>#REF!</v>
      </c>
      <c r="J105" t="e">
        <f>#REF!</f>
        <v>#REF!</v>
      </c>
      <c r="K105" t="e">
        <f>#REF!</f>
        <v>#REF!</v>
      </c>
      <c r="L105" t="e">
        <f>#REF!</f>
        <v>#REF!</v>
      </c>
      <c r="M105" t="e">
        <f>#REF!</f>
        <v>#REF!</v>
      </c>
      <c r="O105" t="s">
        <v>2</v>
      </c>
      <c r="P105">
        <f t="shared" si="24"/>
        <v>0</v>
      </c>
      <c r="Q105">
        <f t="shared" si="24"/>
        <v>0</v>
      </c>
      <c r="R105">
        <f t="shared" si="24"/>
        <v>0</v>
      </c>
      <c r="S105">
        <f t="shared" si="24"/>
        <v>0</v>
      </c>
      <c r="T105">
        <f t="shared" si="25"/>
        <v>0</v>
      </c>
      <c r="U105">
        <f t="shared" si="25"/>
        <v>0</v>
      </c>
      <c r="V105">
        <f t="shared" si="25"/>
        <v>0</v>
      </c>
      <c r="W105">
        <f t="shared" si="25"/>
        <v>0</v>
      </c>
      <c r="X105">
        <f t="shared" si="26"/>
        <v>0</v>
      </c>
      <c r="Y105">
        <f t="shared" si="26"/>
        <v>0</v>
      </c>
      <c r="Z105">
        <f t="shared" si="26"/>
        <v>0</v>
      </c>
      <c r="AA105">
        <f t="shared" si="26"/>
        <v>0</v>
      </c>
    </row>
    <row r="106" spans="1:27" x14ac:dyDescent="0.3">
      <c r="A106" t="e">
        <f>#REF!</f>
        <v>#REF!</v>
      </c>
      <c r="B106" t="e">
        <f>#REF!</f>
        <v>#REF!</v>
      </c>
      <c r="C106" t="e">
        <f>#REF!</f>
        <v>#REF!</v>
      </c>
      <c r="D106" t="e">
        <f>#REF!</f>
        <v>#REF!</v>
      </c>
      <c r="E106" t="e">
        <f>#REF!</f>
        <v>#REF!</v>
      </c>
      <c r="F106" t="e">
        <f>#REF!</f>
        <v>#REF!</v>
      </c>
      <c r="G106" t="e">
        <f>#REF!</f>
        <v>#REF!</v>
      </c>
      <c r="H106" t="e">
        <f>#REF!</f>
        <v>#REF!</v>
      </c>
      <c r="I106" t="e">
        <f>#REF!</f>
        <v>#REF!</v>
      </c>
      <c r="J106" t="e">
        <f>#REF!</f>
        <v>#REF!</v>
      </c>
      <c r="K106" t="e">
        <f>#REF!</f>
        <v>#REF!</v>
      </c>
      <c r="L106" t="e">
        <f>#REF!</f>
        <v>#REF!</v>
      </c>
      <c r="M106" t="e">
        <f>#REF!</f>
        <v>#REF!</v>
      </c>
      <c r="O106" t="s">
        <v>3</v>
      </c>
      <c r="P106">
        <f t="shared" si="24"/>
        <v>0</v>
      </c>
      <c r="Q106">
        <f t="shared" si="24"/>
        <v>0</v>
      </c>
      <c r="R106">
        <f t="shared" si="24"/>
        <v>0</v>
      </c>
      <c r="S106">
        <f t="shared" si="24"/>
        <v>0</v>
      </c>
      <c r="T106">
        <f t="shared" si="25"/>
        <v>0</v>
      </c>
      <c r="U106">
        <f t="shared" si="25"/>
        <v>0</v>
      </c>
      <c r="V106">
        <f t="shared" si="25"/>
        <v>0</v>
      </c>
      <c r="W106">
        <f t="shared" si="25"/>
        <v>0</v>
      </c>
      <c r="X106">
        <f t="shared" si="26"/>
        <v>0</v>
      </c>
      <c r="Y106">
        <f t="shared" si="26"/>
        <v>0</v>
      </c>
      <c r="Z106">
        <f t="shared" si="26"/>
        <v>0</v>
      </c>
      <c r="AA106">
        <f t="shared" si="26"/>
        <v>0</v>
      </c>
    </row>
    <row r="107" spans="1:27" x14ac:dyDescent="0.3">
      <c r="A107" t="e">
        <f>#REF!</f>
        <v>#REF!</v>
      </c>
      <c r="B107" t="e">
        <f>#REF!</f>
        <v>#REF!</v>
      </c>
      <c r="C107" t="e">
        <f>#REF!</f>
        <v>#REF!</v>
      </c>
      <c r="D107" t="e">
        <f>#REF!</f>
        <v>#REF!</v>
      </c>
      <c r="E107" t="e">
        <f>#REF!</f>
        <v>#REF!</v>
      </c>
      <c r="F107" t="e">
        <f>#REF!</f>
        <v>#REF!</v>
      </c>
      <c r="G107" t="e">
        <f>#REF!</f>
        <v>#REF!</v>
      </c>
      <c r="H107" t="e">
        <f>#REF!</f>
        <v>#REF!</v>
      </c>
      <c r="I107" t="e">
        <f>#REF!</f>
        <v>#REF!</v>
      </c>
      <c r="J107" t="e">
        <f>#REF!</f>
        <v>#REF!</v>
      </c>
      <c r="K107" t="e">
        <f>#REF!</f>
        <v>#REF!</v>
      </c>
      <c r="L107" t="e">
        <f>#REF!</f>
        <v>#REF!</v>
      </c>
      <c r="M107" t="e">
        <f>#REF!</f>
        <v>#REF!</v>
      </c>
      <c r="O107" t="s">
        <v>4</v>
      </c>
      <c r="P107">
        <f t="shared" si="24"/>
        <v>0</v>
      </c>
      <c r="Q107">
        <f t="shared" si="24"/>
        <v>0</v>
      </c>
      <c r="R107">
        <f t="shared" si="24"/>
        <v>0</v>
      </c>
      <c r="S107">
        <f t="shared" si="24"/>
        <v>0</v>
      </c>
      <c r="T107">
        <f t="shared" si="25"/>
        <v>0</v>
      </c>
      <c r="U107">
        <f t="shared" si="25"/>
        <v>0</v>
      </c>
      <c r="V107">
        <f t="shared" si="25"/>
        <v>0</v>
      </c>
      <c r="W107">
        <f t="shared" si="25"/>
        <v>0</v>
      </c>
      <c r="X107">
        <f t="shared" si="26"/>
        <v>0</v>
      </c>
      <c r="Y107">
        <f t="shared" si="26"/>
        <v>0</v>
      </c>
      <c r="Z107">
        <f t="shared" si="26"/>
        <v>0</v>
      </c>
      <c r="AA107">
        <f t="shared" si="26"/>
        <v>0</v>
      </c>
    </row>
    <row r="108" spans="1:27" x14ac:dyDescent="0.3">
      <c r="A108" t="e">
        <f>#REF!</f>
        <v>#REF!</v>
      </c>
      <c r="B108" t="e">
        <f>#REF!</f>
        <v>#REF!</v>
      </c>
      <c r="C108" t="e">
        <f>#REF!</f>
        <v>#REF!</v>
      </c>
      <c r="D108" t="e">
        <f>#REF!</f>
        <v>#REF!</v>
      </c>
      <c r="E108" t="e">
        <f>#REF!</f>
        <v>#REF!</v>
      </c>
      <c r="F108" t="e">
        <f>#REF!</f>
        <v>#REF!</v>
      </c>
      <c r="G108" t="e">
        <f>#REF!</f>
        <v>#REF!</v>
      </c>
      <c r="H108" t="e">
        <f>#REF!</f>
        <v>#REF!</v>
      </c>
      <c r="I108" t="e">
        <f>#REF!</f>
        <v>#REF!</v>
      </c>
      <c r="J108" t="e">
        <f>#REF!</f>
        <v>#REF!</v>
      </c>
      <c r="K108" t="e">
        <f>#REF!</f>
        <v>#REF!</v>
      </c>
      <c r="L108" t="e">
        <f>#REF!</f>
        <v>#REF!</v>
      </c>
      <c r="M108" t="e">
        <f>#REF!</f>
        <v>#REF!</v>
      </c>
      <c r="O108" t="s">
        <v>5</v>
      </c>
      <c r="P108">
        <f t="shared" si="24"/>
        <v>0</v>
      </c>
      <c r="Q108">
        <f t="shared" si="24"/>
        <v>0</v>
      </c>
      <c r="R108">
        <f t="shared" si="24"/>
        <v>0</v>
      </c>
      <c r="S108">
        <f t="shared" si="24"/>
        <v>0</v>
      </c>
      <c r="T108">
        <f t="shared" si="25"/>
        <v>0</v>
      </c>
      <c r="U108">
        <f t="shared" si="25"/>
        <v>0</v>
      </c>
      <c r="V108">
        <f t="shared" si="25"/>
        <v>0</v>
      </c>
      <c r="W108">
        <f t="shared" si="25"/>
        <v>0</v>
      </c>
      <c r="X108">
        <f t="shared" si="26"/>
        <v>0</v>
      </c>
      <c r="Y108">
        <f t="shared" si="26"/>
        <v>0</v>
      </c>
      <c r="Z108">
        <f t="shared" si="26"/>
        <v>0</v>
      </c>
      <c r="AA108">
        <f t="shared" si="26"/>
        <v>0</v>
      </c>
    </row>
    <row r="109" spans="1:27" x14ac:dyDescent="0.3">
      <c r="A109" t="e">
        <f>#REF!</f>
        <v>#REF!</v>
      </c>
      <c r="B109" t="e">
        <f>#REF!</f>
        <v>#REF!</v>
      </c>
      <c r="C109" t="e">
        <f>#REF!</f>
        <v>#REF!</v>
      </c>
      <c r="D109" t="e">
        <f>#REF!</f>
        <v>#REF!</v>
      </c>
      <c r="E109" t="e">
        <f>#REF!</f>
        <v>#REF!</v>
      </c>
      <c r="F109" t="e">
        <f>#REF!</f>
        <v>#REF!</v>
      </c>
      <c r="G109" t="e">
        <f>#REF!</f>
        <v>#REF!</v>
      </c>
      <c r="H109" t="e">
        <f>#REF!</f>
        <v>#REF!</v>
      </c>
      <c r="I109" t="e">
        <f>#REF!</f>
        <v>#REF!</v>
      </c>
      <c r="J109" t="e">
        <f>#REF!</f>
        <v>#REF!</v>
      </c>
      <c r="K109" t="e">
        <f>#REF!</f>
        <v>#REF!</v>
      </c>
      <c r="L109" t="e">
        <f>#REF!</f>
        <v>#REF!</v>
      </c>
      <c r="M109" t="e">
        <f>#REF!</f>
        <v>#REF!</v>
      </c>
      <c r="O109" t="s">
        <v>6</v>
      </c>
      <c r="P109">
        <f t="shared" si="24"/>
        <v>0</v>
      </c>
      <c r="Q109">
        <f t="shared" si="24"/>
        <v>0</v>
      </c>
      <c r="R109">
        <f t="shared" si="24"/>
        <v>0</v>
      </c>
      <c r="S109">
        <f t="shared" si="24"/>
        <v>0</v>
      </c>
      <c r="T109">
        <f t="shared" si="25"/>
        <v>0</v>
      </c>
      <c r="U109">
        <f t="shared" si="25"/>
        <v>0</v>
      </c>
      <c r="V109">
        <f t="shared" si="25"/>
        <v>0</v>
      </c>
      <c r="W109">
        <f t="shared" si="25"/>
        <v>0</v>
      </c>
      <c r="X109">
        <f t="shared" si="26"/>
        <v>0</v>
      </c>
      <c r="Y109">
        <f t="shared" si="26"/>
        <v>0</v>
      </c>
      <c r="Z109">
        <f t="shared" si="26"/>
        <v>0</v>
      </c>
      <c r="AA109">
        <f t="shared" si="26"/>
        <v>0</v>
      </c>
    </row>
    <row r="110" spans="1:27" x14ac:dyDescent="0.3">
      <c r="A110" t="e">
        <f>#REF!</f>
        <v>#REF!</v>
      </c>
      <c r="B110" t="e">
        <f>#REF!</f>
        <v>#REF!</v>
      </c>
      <c r="C110" t="e">
        <f>#REF!</f>
        <v>#REF!</v>
      </c>
      <c r="D110" t="e">
        <f>#REF!</f>
        <v>#REF!</v>
      </c>
      <c r="E110" t="e">
        <f>#REF!</f>
        <v>#REF!</v>
      </c>
      <c r="F110" t="e">
        <f>#REF!</f>
        <v>#REF!</v>
      </c>
      <c r="G110" t="e">
        <f>#REF!</f>
        <v>#REF!</v>
      </c>
      <c r="H110" t="e">
        <f>#REF!</f>
        <v>#REF!</v>
      </c>
      <c r="I110" t="e">
        <f>#REF!</f>
        <v>#REF!</v>
      </c>
      <c r="J110" t="e">
        <f>#REF!</f>
        <v>#REF!</v>
      </c>
      <c r="K110" t="e">
        <f>#REF!</f>
        <v>#REF!</v>
      </c>
      <c r="L110" t="e">
        <f>#REF!</f>
        <v>#REF!</v>
      </c>
      <c r="M110" t="e">
        <f>#REF!</f>
        <v>#REF!</v>
      </c>
      <c r="O110" t="s">
        <v>7</v>
      </c>
      <c r="P110">
        <f t="shared" si="24"/>
        <v>0</v>
      </c>
      <c r="Q110">
        <f t="shared" si="24"/>
        <v>0</v>
      </c>
      <c r="R110">
        <f t="shared" si="24"/>
        <v>0</v>
      </c>
      <c r="S110">
        <f t="shared" si="24"/>
        <v>0</v>
      </c>
      <c r="T110">
        <f t="shared" si="25"/>
        <v>0</v>
      </c>
      <c r="U110">
        <f t="shared" si="25"/>
        <v>0</v>
      </c>
      <c r="V110">
        <f t="shared" si="25"/>
        <v>0</v>
      </c>
      <c r="W110">
        <f t="shared" si="25"/>
        <v>0</v>
      </c>
      <c r="X110">
        <f t="shared" si="26"/>
        <v>0</v>
      </c>
      <c r="Y110">
        <f t="shared" si="26"/>
        <v>0</v>
      </c>
      <c r="Z110">
        <f t="shared" si="26"/>
        <v>0</v>
      </c>
      <c r="AA110">
        <f t="shared" si="26"/>
        <v>0</v>
      </c>
    </row>
    <row r="111" spans="1:27" x14ac:dyDescent="0.3">
      <c r="A111" t="e">
        <f>#REF!</f>
        <v>#REF!</v>
      </c>
      <c r="B111" t="e">
        <f>#REF!</f>
        <v>#REF!</v>
      </c>
      <c r="C111" t="e">
        <f>#REF!</f>
        <v>#REF!</v>
      </c>
      <c r="D111" t="e">
        <f>#REF!</f>
        <v>#REF!</v>
      </c>
      <c r="E111" t="e">
        <f>#REF!</f>
        <v>#REF!</v>
      </c>
      <c r="F111" t="e">
        <f>#REF!</f>
        <v>#REF!</v>
      </c>
      <c r="G111" t="e">
        <f>#REF!</f>
        <v>#REF!</v>
      </c>
      <c r="H111" t="e">
        <f>#REF!</f>
        <v>#REF!</v>
      </c>
      <c r="I111" t="e">
        <f>#REF!</f>
        <v>#REF!</v>
      </c>
      <c r="J111" t="e">
        <f>#REF!</f>
        <v>#REF!</v>
      </c>
      <c r="K111" t="e">
        <f>#REF!</f>
        <v>#REF!</v>
      </c>
      <c r="L111" t="e">
        <f>#REF!</f>
        <v>#REF!</v>
      </c>
      <c r="M111" t="e">
        <f>#REF!</f>
        <v>#REF!</v>
      </c>
      <c r="O111" t="s">
        <v>8</v>
      </c>
      <c r="P111">
        <f t="shared" si="24"/>
        <v>0</v>
      </c>
      <c r="Q111">
        <f t="shared" si="24"/>
        <v>0</v>
      </c>
      <c r="R111">
        <f t="shared" si="24"/>
        <v>0</v>
      </c>
      <c r="S111">
        <f t="shared" si="24"/>
        <v>0</v>
      </c>
      <c r="T111">
        <f t="shared" si="25"/>
        <v>0</v>
      </c>
      <c r="U111">
        <f t="shared" si="25"/>
        <v>0</v>
      </c>
      <c r="V111">
        <f t="shared" si="25"/>
        <v>0</v>
      </c>
      <c r="W111">
        <f t="shared" si="25"/>
        <v>0</v>
      </c>
      <c r="X111">
        <f t="shared" si="26"/>
        <v>0</v>
      </c>
      <c r="Y111">
        <f t="shared" si="26"/>
        <v>0</v>
      </c>
      <c r="Z111">
        <f t="shared" si="26"/>
        <v>0</v>
      </c>
      <c r="AA111">
        <f t="shared" si="26"/>
        <v>0</v>
      </c>
    </row>
    <row r="113" spans="1:27" x14ac:dyDescent="0.3">
      <c r="A113" s="98">
        <f>'ANOVA Ix 216'!$E$2</f>
        <v>0</v>
      </c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</row>
    <row r="114" spans="1:27" x14ac:dyDescent="0.3">
      <c r="A114" t="e">
        <f>#REF!</f>
        <v>#REF!</v>
      </c>
      <c r="B114" t="e">
        <f>#REF!</f>
        <v>#REF!</v>
      </c>
      <c r="C114" t="e">
        <f>#REF!</f>
        <v>#REF!</v>
      </c>
      <c r="D114" t="e">
        <f>#REF!</f>
        <v>#REF!</v>
      </c>
      <c r="E114" t="e">
        <f>#REF!</f>
        <v>#REF!</v>
      </c>
      <c r="F114" t="e">
        <f>#REF!</f>
        <v>#REF!</v>
      </c>
      <c r="G114" t="e">
        <f>#REF!</f>
        <v>#REF!</v>
      </c>
      <c r="H114" t="e">
        <f>#REF!</f>
        <v>#REF!</v>
      </c>
      <c r="I114" t="e">
        <f>#REF!</f>
        <v>#REF!</v>
      </c>
      <c r="J114" t="e">
        <f>#REF!</f>
        <v>#REF!</v>
      </c>
      <c r="K114" t="e">
        <f>#REF!</f>
        <v>#REF!</v>
      </c>
      <c r="L114" t="e">
        <f>#REF!</f>
        <v>#REF!</v>
      </c>
      <c r="M114" t="e">
        <f>#REF!</f>
        <v>#REF!</v>
      </c>
    </row>
    <row r="115" spans="1:27" x14ac:dyDescent="0.3">
      <c r="A115" t="e">
        <f>#REF!</f>
        <v>#REF!</v>
      </c>
      <c r="B115" t="e">
        <f>#REF!</f>
        <v>#REF!</v>
      </c>
      <c r="C115" t="e">
        <f>#REF!</f>
        <v>#REF!</v>
      </c>
      <c r="D115" t="e">
        <f>#REF!</f>
        <v>#REF!</v>
      </c>
      <c r="E115" t="e">
        <f>#REF!</f>
        <v>#REF!</v>
      </c>
      <c r="F115" t="e">
        <f>#REF!</f>
        <v>#REF!</v>
      </c>
      <c r="G115" t="e">
        <f>#REF!</f>
        <v>#REF!</v>
      </c>
      <c r="H115" t="e">
        <f>#REF!</f>
        <v>#REF!</v>
      </c>
      <c r="I115" t="e">
        <f>#REF!</f>
        <v>#REF!</v>
      </c>
      <c r="J115" t="e">
        <f>#REF!</f>
        <v>#REF!</v>
      </c>
      <c r="K115" t="e">
        <f>#REF!</f>
        <v>#REF!</v>
      </c>
      <c r="L115" t="e">
        <f>#REF!</f>
        <v>#REF!</v>
      </c>
      <c r="M115" t="e">
        <f>#REF!</f>
        <v>#REF!</v>
      </c>
      <c r="P115">
        <v>1</v>
      </c>
      <c r="Q115">
        <v>2</v>
      </c>
      <c r="R115">
        <v>3</v>
      </c>
      <c r="S115">
        <v>4</v>
      </c>
      <c r="T115">
        <v>5</v>
      </c>
      <c r="U115">
        <v>6</v>
      </c>
      <c r="V115">
        <v>7</v>
      </c>
      <c r="W115">
        <v>8</v>
      </c>
      <c r="X115">
        <v>9</v>
      </c>
      <c r="Y115">
        <v>10</v>
      </c>
      <c r="Z115">
        <v>11</v>
      </c>
      <c r="AA115">
        <v>12</v>
      </c>
    </row>
    <row r="116" spans="1:27" x14ac:dyDescent="0.3">
      <c r="A116" t="e">
        <f>#REF!</f>
        <v>#REF!</v>
      </c>
      <c r="B116" t="e">
        <f>#REF!</f>
        <v>#REF!</v>
      </c>
      <c r="C116" t="e">
        <f>#REF!</f>
        <v>#REF!</v>
      </c>
      <c r="D116" t="e">
        <f>#REF!</f>
        <v>#REF!</v>
      </c>
      <c r="E116" t="e">
        <f>#REF!</f>
        <v>#REF!</v>
      </c>
      <c r="F116" t="e">
        <f>#REF!</f>
        <v>#REF!</v>
      </c>
      <c r="G116" t="e">
        <f>#REF!</f>
        <v>#REF!</v>
      </c>
      <c r="H116" t="e">
        <f>#REF!</f>
        <v>#REF!</v>
      </c>
      <c r="I116" t="e">
        <f>#REF!</f>
        <v>#REF!</v>
      </c>
      <c r="J116" t="e">
        <f>#REF!</f>
        <v>#REF!</v>
      </c>
      <c r="K116" t="e">
        <f>#REF!</f>
        <v>#REF!</v>
      </c>
      <c r="L116" t="e">
        <f>#REF!</f>
        <v>#REF!</v>
      </c>
      <c r="M116" t="e">
        <f>#REF!</f>
        <v>#REF!</v>
      </c>
      <c r="O116" t="s">
        <v>1</v>
      </c>
      <c r="P116">
        <f t="shared" ref="P116:S123" si="27">IFERROR(B116/(SUM($B$7:$E$14))*LN(B116/(SUM($B$7:$E$14))),0)</f>
        <v>0</v>
      </c>
      <c r="Q116">
        <f t="shared" si="27"/>
        <v>0</v>
      </c>
      <c r="R116">
        <f t="shared" si="27"/>
        <v>0</v>
      </c>
      <c r="S116">
        <f t="shared" si="27"/>
        <v>0</v>
      </c>
      <c r="T116">
        <f t="shared" ref="T116:W123" si="28">IFERROR(F116/(SUM($F$7:$I$14))*LN(F116/(SUM($F$7:$I$14))),0)</f>
        <v>0</v>
      </c>
      <c r="U116">
        <f t="shared" si="28"/>
        <v>0</v>
      </c>
      <c r="V116">
        <f t="shared" si="28"/>
        <v>0</v>
      </c>
      <c r="W116">
        <f t="shared" si="28"/>
        <v>0</v>
      </c>
      <c r="X116">
        <f t="shared" ref="X116:AA123" si="29">IFERROR(J116/(SUM($J$7:$M$14))*LN(J116/(SUM($J$7:$M$14))),0)</f>
        <v>0</v>
      </c>
      <c r="Y116">
        <f t="shared" si="29"/>
        <v>0</v>
      </c>
      <c r="Z116">
        <f t="shared" si="29"/>
        <v>0</v>
      </c>
      <c r="AA116">
        <f t="shared" si="29"/>
        <v>0</v>
      </c>
    </row>
    <row r="117" spans="1:27" x14ac:dyDescent="0.3">
      <c r="A117" t="e">
        <f>#REF!</f>
        <v>#REF!</v>
      </c>
      <c r="B117" t="e">
        <f>#REF!</f>
        <v>#REF!</v>
      </c>
      <c r="C117" t="e">
        <f>#REF!</f>
        <v>#REF!</v>
      </c>
      <c r="D117" t="e">
        <f>#REF!</f>
        <v>#REF!</v>
      </c>
      <c r="E117" t="e">
        <f>#REF!</f>
        <v>#REF!</v>
      </c>
      <c r="F117" t="e">
        <f>#REF!</f>
        <v>#REF!</v>
      </c>
      <c r="G117" t="e">
        <f>#REF!</f>
        <v>#REF!</v>
      </c>
      <c r="H117" t="e">
        <f>#REF!</f>
        <v>#REF!</v>
      </c>
      <c r="I117" t="e">
        <f>#REF!</f>
        <v>#REF!</v>
      </c>
      <c r="J117" t="e">
        <f>#REF!</f>
        <v>#REF!</v>
      </c>
      <c r="K117" t="e">
        <f>#REF!</f>
        <v>#REF!</v>
      </c>
      <c r="L117" t="e">
        <f>#REF!</f>
        <v>#REF!</v>
      </c>
      <c r="M117" t="e">
        <f>#REF!</f>
        <v>#REF!</v>
      </c>
      <c r="O117" t="s">
        <v>2</v>
      </c>
      <c r="P117">
        <f t="shared" si="27"/>
        <v>0</v>
      </c>
      <c r="Q117">
        <f t="shared" si="27"/>
        <v>0</v>
      </c>
      <c r="R117">
        <f t="shared" si="27"/>
        <v>0</v>
      </c>
      <c r="S117">
        <f t="shared" si="27"/>
        <v>0</v>
      </c>
      <c r="T117">
        <f t="shared" si="28"/>
        <v>0</v>
      </c>
      <c r="U117">
        <f t="shared" si="28"/>
        <v>0</v>
      </c>
      <c r="V117">
        <f t="shared" si="28"/>
        <v>0</v>
      </c>
      <c r="W117">
        <f t="shared" si="28"/>
        <v>0</v>
      </c>
      <c r="X117">
        <f t="shared" si="29"/>
        <v>0</v>
      </c>
      <c r="Y117">
        <f t="shared" si="29"/>
        <v>0</v>
      </c>
      <c r="Z117">
        <f t="shared" si="29"/>
        <v>0</v>
      </c>
      <c r="AA117">
        <f t="shared" si="29"/>
        <v>0</v>
      </c>
    </row>
    <row r="118" spans="1:27" x14ac:dyDescent="0.3">
      <c r="A118" t="e">
        <f>#REF!</f>
        <v>#REF!</v>
      </c>
      <c r="B118" t="e">
        <f>#REF!</f>
        <v>#REF!</v>
      </c>
      <c r="C118" t="e">
        <f>#REF!</f>
        <v>#REF!</v>
      </c>
      <c r="D118" t="e">
        <f>#REF!</f>
        <v>#REF!</v>
      </c>
      <c r="E118" t="e">
        <f>#REF!</f>
        <v>#REF!</v>
      </c>
      <c r="F118" t="e">
        <f>#REF!</f>
        <v>#REF!</v>
      </c>
      <c r="G118" t="e">
        <f>#REF!</f>
        <v>#REF!</v>
      </c>
      <c r="H118" t="e">
        <f>#REF!</f>
        <v>#REF!</v>
      </c>
      <c r="I118" t="e">
        <f>#REF!</f>
        <v>#REF!</v>
      </c>
      <c r="J118" t="e">
        <f>#REF!</f>
        <v>#REF!</v>
      </c>
      <c r="K118" t="e">
        <f>#REF!</f>
        <v>#REF!</v>
      </c>
      <c r="L118" t="e">
        <f>#REF!</f>
        <v>#REF!</v>
      </c>
      <c r="M118" t="e">
        <f>#REF!</f>
        <v>#REF!</v>
      </c>
      <c r="O118" t="s">
        <v>3</v>
      </c>
      <c r="P118">
        <f t="shared" si="27"/>
        <v>0</v>
      </c>
      <c r="Q118">
        <f t="shared" si="27"/>
        <v>0</v>
      </c>
      <c r="R118">
        <f t="shared" si="27"/>
        <v>0</v>
      </c>
      <c r="S118">
        <f t="shared" si="27"/>
        <v>0</v>
      </c>
      <c r="T118">
        <f t="shared" si="28"/>
        <v>0</v>
      </c>
      <c r="U118">
        <f t="shared" si="28"/>
        <v>0</v>
      </c>
      <c r="V118">
        <f t="shared" si="28"/>
        <v>0</v>
      </c>
      <c r="W118">
        <f t="shared" si="28"/>
        <v>0</v>
      </c>
      <c r="X118">
        <f t="shared" si="29"/>
        <v>0</v>
      </c>
      <c r="Y118">
        <f t="shared" si="29"/>
        <v>0</v>
      </c>
      <c r="Z118">
        <f t="shared" si="29"/>
        <v>0</v>
      </c>
      <c r="AA118">
        <f t="shared" si="29"/>
        <v>0</v>
      </c>
    </row>
    <row r="119" spans="1:27" x14ac:dyDescent="0.3">
      <c r="A119" t="e">
        <f>#REF!</f>
        <v>#REF!</v>
      </c>
      <c r="B119" t="e">
        <f>#REF!</f>
        <v>#REF!</v>
      </c>
      <c r="C119" t="e">
        <f>#REF!</f>
        <v>#REF!</v>
      </c>
      <c r="D119" t="e">
        <f>#REF!</f>
        <v>#REF!</v>
      </c>
      <c r="E119" t="e">
        <f>#REF!</f>
        <v>#REF!</v>
      </c>
      <c r="F119" t="e">
        <f>#REF!</f>
        <v>#REF!</v>
      </c>
      <c r="G119" t="e">
        <f>#REF!</f>
        <v>#REF!</v>
      </c>
      <c r="H119" t="e">
        <f>#REF!</f>
        <v>#REF!</v>
      </c>
      <c r="I119" t="e">
        <f>#REF!</f>
        <v>#REF!</v>
      </c>
      <c r="J119" t="e">
        <f>#REF!</f>
        <v>#REF!</v>
      </c>
      <c r="K119" t="e">
        <f>#REF!</f>
        <v>#REF!</v>
      </c>
      <c r="L119" t="e">
        <f>#REF!</f>
        <v>#REF!</v>
      </c>
      <c r="M119" t="e">
        <f>#REF!</f>
        <v>#REF!</v>
      </c>
      <c r="O119" t="s">
        <v>4</v>
      </c>
      <c r="P119">
        <f t="shared" si="27"/>
        <v>0</v>
      </c>
      <c r="Q119">
        <f t="shared" si="27"/>
        <v>0</v>
      </c>
      <c r="R119">
        <f t="shared" si="27"/>
        <v>0</v>
      </c>
      <c r="S119">
        <f t="shared" si="27"/>
        <v>0</v>
      </c>
      <c r="T119">
        <f t="shared" si="28"/>
        <v>0</v>
      </c>
      <c r="U119">
        <f t="shared" si="28"/>
        <v>0</v>
      </c>
      <c r="V119">
        <f t="shared" si="28"/>
        <v>0</v>
      </c>
      <c r="W119">
        <f t="shared" si="28"/>
        <v>0</v>
      </c>
      <c r="X119">
        <f t="shared" si="29"/>
        <v>0</v>
      </c>
      <c r="Y119">
        <f t="shared" si="29"/>
        <v>0</v>
      </c>
      <c r="Z119">
        <f t="shared" si="29"/>
        <v>0</v>
      </c>
      <c r="AA119">
        <f t="shared" si="29"/>
        <v>0</v>
      </c>
    </row>
    <row r="120" spans="1:27" x14ac:dyDescent="0.3">
      <c r="A120" t="e">
        <f>#REF!</f>
        <v>#REF!</v>
      </c>
      <c r="B120" t="e">
        <f>#REF!</f>
        <v>#REF!</v>
      </c>
      <c r="C120" t="e">
        <f>#REF!</f>
        <v>#REF!</v>
      </c>
      <c r="D120" t="e">
        <f>#REF!</f>
        <v>#REF!</v>
      </c>
      <c r="E120" t="e">
        <f>#REF!</f>
        <v>#REF!</v>
      </c>
      <c r="F120" t="e">
        <f>#REF!</f>
        <v>#REF!</v>
      </c>
      <c r="G120" t="e">
        <f>#REF!</f>
        <v>#REF!</v>
      </c>
      <c r="H120" t="e">
        <f>#REF!</f>
        <v>#REF!</v>
      </c>
      <c r="I120" t="e">
        <f>#REF!</f>
        <v>#REF!</v>
      </c>
      <c r="J120" t="e">
        <f>#REF!</f>
        <v>#REF!</v>
      </c>
      <c r="K120" t="e">
        <f>#REF!</f>
        <v>#REF!</v>
      </c>
      <c r="L120" t="e">
        <f>#REF!</f>
        <v>#REF!</v>
      </c>
      <c r="M120" t="e">
        <f>#REF!</f>
        <v>#REF!</v>
      </c>
      <c r="O120" t="s">
        <v>5</v>
      </c>
      <c r="P120">
        <f t="shared" si="27"/>
        <v>0</v>
      </c>
      <c r="Q120">
        <f t="shared" si="27"/>
        <v>0</v>
      </c>
      <c r="R120">
        <f t="shared" si="27"/>
        <v>0</v>
      </c>
      <c r="S120">
        <f t="shared" si="27"/>
        <v>0</v>
      </c>
      <c r="T120">
        <f t="shared" si="28"/>
        <v>0</v>
      </c>
      <c r="U120">
        <f t="shared" si="28"/>
        <v>0</v>
      </c>
      <c r="V120">
        <f t="shared" si="28"/>
        <v>0</v>
      </c>
      <c r="W120">
        <f t="shared" si="28"/>
        <v>0</v>
      </c>
      <c r="X120">
        <f t="shared" si="29"/>
        <v>0</v>
      </c>
      <c r="Y120">
        <f t="shared" si="29"/>
        <v>0</v>
      </c>
      <c r="Z120">
        <f t="shared" si="29"/>
        <v>0</v>
      </c>
      <c r="AA120">
        <f t="shared" si="29"/>
        <v>0</v>
      </c>
    </row>
    <row r="121" spans="1:27" x14ac:dyDescent="0.3">
      <c r="A121" t="e">
        <f>#REF!</f>
        <v>#REF!</v>
      </c>
      <c r="B121" t="e">
        <f>#REF!</f>
        <v>#REF!</v>
      </c>
      <c r="C121" t="e">
        <f>#REF!</f>
        <v>#REF!</v>
      </c>
      <c r="D121" t="e">
        <f>#REF!</f>
        <v>#REF!</v>
      </c>
      <c r="E121" t="e">
        <f>#REF!</f>
        <v>#REF!</v>
      </c>
      <c r="F121" t="e">
        <f>#REF!</f>
        <v>#REF!</v>
      </c>
      <c r="G121" t="e">
        <f>#REF!</f>
        <v>#REF!</v>
      </c>
      <c r="H121" t="e">
        <f>#REF!</f>
        <v>#REF!</v>
      </c>
      <c r="I121" t="e">
        <f>#REF!</f>
        <v>#REF!</v>
      </c>
      <c r="J121" t="e">
        <f>#REF!</f>
        <v>#REF!</v>
      </c>
      <c r="K121" t="e">
        <f>#REF!</f>
        <v>#REF!</v>
      </c>
      <c r="L121" t="e">
        <f>#REF!</f>
        <v>#REF!</v>
      </c>
      <c r="M121" t="e">
        <f>#REF!</f>
        <v>#REF!</v>
      </c>
      <c r="O121" t="s">
        <v>6</v>
      </c>
      <c r="P121">
        <f t="shared" si="27"/>
        <v>0</v>
      </c>
      <c r="Q121">
        <f t="shared" si="27"/>
        <v>0</v>
      </c>
      <c r="R121">
        <f t="shared" si="27"/>
        <v>0</v>
      </c>
      <c r="S121">
        <f t="shared" si="27"/>
        <v>0</v>
      </c>
      <c r="T121">
        <f t="shared" si="28"/>
        <v>0</v>
      </c>
      <c r="U121">
        <f t="shared" si="28"/>
        <v>0</v>
      </c>
      <c r="V121">
        <f t="shared" si="28"/>
        <v>0</v>
      </c>
      <c r="W121">
        <f t="shared" si="28"/>
        <v>0</v>
      </c>
      <c r="X121">
        <f t="shared" si="29"/>
        <v>0</v>
      </c>
      <c r="Y121">
        <f t="shared" si="29"/>
        <v>0</v>
      </c>
      <c r="Z121">
        <f t="shared" si="29"/>
        <v>0</v>
      </c>
      <c r="AA121">
        <f t="shared" si="29"/>
        <v>0</v>
      </c>
    </row>
    <row r="122" spans="1:27" x14ac:dyDescent="0.3">
      <c r="A122" t="e">
        <f>#REF!</f>
        <v>#REF!</v>
      </c>
      <c r="B122" t="e">
        <f>#REF!</f>
        <v>#REF!</v>
      </c>
      <c r="C122" t="e">
        <f>#REF!</f>
        <v>#REF!</v>
      </c>
      <c r="D122" t="e">
        <f>#REF!</f>
        <v>#REF!</v>
      </c>
      <c r="E122" t="e">
        <f>#REF!</f>
        <v>#REF!</v>
      </c>
      <c r="F122" t="e">
        <f>#REF!</f>
        <v>#REF!</v>
      </c>
      <c r="G122" t="e">
        <f>#REF!</f>
        <v>#REF!</v>
      </c>
      <c r="H122" t="e">
        <f>#REF!</f>
        <v>#REF!</v>
      </c>
      <c r="I122" t="e">
        <f>#REF!</f>
        <v>#REF!</v>
      </c>
      <c r="J122" t="e">
        <f>#REF!</f>
        <v>#REF!</v>
      </c>
      <c r="K122" t="e">
        <f>#REF!</f>
        <v>#REF!</v>
      </c>
      <c r="L122" t="e">
        <f>#REF!</f>
        <v>#REF!</v>
      </c>
      <c r="M122" t="e">
        <f>#REF!</f>
        <v>#REF!</v>
      </c>
      <c r="O122" t="s">
        <v>7</v>
      </c>
      <c r="P122">
        <f t="shared" si="27"/>
        <v>0</v>
      </c>
      <c r="Q122">
        <f t="shared" si="27"/>
        <v>0</v>
      </c>
      <c r="R122">
        <f t="shared" si="27"/>
        <v>0</v>
      </c>
      <c r="S122">
        <f t="shared" si="27"/>
        <v>0</v>
      </c>
      <c r="T122">
        <f t="shared" si="28"/>
        <v>0</v>
      </c>
      <c r="U122">
        <f t="shared" si="28"/>
        <v>0</v>
      </c>
      <c r="V122">
        <f t="shared" si="28"/>
        <v>0</v>
      </c>
      <c r="W122">
        <f t="shared" si="28"/>
        <v>0</v>
      </c>
      <c r="X122">
        <f t="shared" si="29"/>
        <v>0</v>
      </c>
      <c r="Y122">
        <f t="shared" si="29"/>
        <v>0</v>
      </c>
      <c r="Z122">
        <f t="shared" si="29"/>
        <v>0</v>
      </c>
      <c r="AA122">
        <f t="shared" si="29"/>
        <v>0</v>
      </c>
    </row>
    <row r="123" spans="1:27" x14ac:dyDescent="0.3">
      <c r="A123" t="e">
        <f>#REF!</f>
        <v>#REF!</v>
      </c>
      <c r="B123" t="e">
        <f>#REF!</f>
        <v>#REF!</v>
      </c>
      <c r="C123" t="e">
        <f>#REF!</f>
        <v>#REF!</v>
      </c>
      <c r="D123" t="e">
        <f>#REF!</f>
        <v>#REF!</v>
      </c>
      <c r="E123" t="e">
        <f>#REF!</f>
        <v>#REF!</v>
      </c>
      <c r="F123" t="e">
        <f>#REF!</f>
        <v>#REF!</v>
      </c>
      <c r="G123" t="e">
        <f>#REF!</f>
        <v>#REF!</v>
      </c>
      <c r="H123" t="e">
        <f>#REF!</f>
        <v>#REF!</v>
      </c>
      <c r="I123" t="e">
        <f>#REF!</f>
        <v>#REF!</v>
      </c>
      <c r="J123" t="e">
        <f>#REF!</f>
        <v>#REF!</v>
      </c>
      <c r="K123" t="e">
        <f>#REF!</f>
        <v>#REF!</v>
      </c>
      <c r="L123" t="e">
        <f>#REF!</f>
        <v>#REF!</v>
      </c>
      <c r="M123" t="e">
        <f>#REF!</f>
        <v>#REF!</v>
      </c>
      <c r="O123" t="s">
        <v>8</v>
      </c>
      <c r="P123">
        <f t="shared" si="27"/>
        <v>0</v>
      </c>
      <c r="Q123">
        <f t="shared" si="27"/>
        <v>0</v>
      </c>
      <c r="R123">
        <f t="shared" si="27"/>
        <v>0</v>
      </c>
      <c r="S123">
        <f t="shared" si="27"/>
        <v>0</v>
      </c>
      <c r="T123">
        <f t="shared" si="28"/>
        <v>0</v>
      </c>
      <c r="U123">
        <f t="shared" si="28"/>
        <v>0</v>
      </c>
      <c r="V123">
        <f t="shared" si="28"/>
        <v>0</v>
      </c>
      <c r="W123">
        <f t="shared" si="28"/>
        <v>0</v>
      </c>
      <c r="X123">
        <f t="shared" si="29"/>
        <v>0</v>
      </c>
      <c r="Y123">
        <f t="shared" si="29"/>
        <v>0</v>
      </c>
      <c r="Z123">
        <f t="shared" si="29"/>
        <v>0</v>
      </c>
      <c r="AA123">
        <f t="shared" si="29"/>
        <v>0</v>
      </c>
    </row>
    <row r="125" spans="1:27" x14ac:dyDescent="0.3">
      <c r="A125" s="98">
        <f t="shared" ref="A125" si="30">$AN$6</f>
        <v>0</v>
      </c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</row>
    <row r="126" spans="1:27" x14ac:dyDescent="0.3">
      <c r="A126" t="e">
        <f>#REF!</f>
        <v>#REF!</v>
      </c>
      <c r="B126" t="e">
        <f>#REF!</f>
        <v>#REF!</v>
      </c>
      <c r="C126" t="e">
        <f>#REF!</f>
        <v>#REF!</v>
      </c>
      <c r="D126" t="e">
        <f>#REF!</f>
        <v>#REF!</v>
      </c>
      <c r="E126" t="e">
        <f>#REF!</f>
        <v>#REF!</v>
      </c>
      <c r="F126" t="e">
        <f>#REF!</f>
        <v>#REF!</v>
      </c>
      <c r="G126" t="e">
        <f>#REF!</f>
        <v>#REF!</v>
      </c>
      <c r="H126" t="e">
        <f>#REF!</f>
        <v>#REF!</v>
      </c>
      <c r="I126" t="e">
        <f>#REF!</f>
        <v>#REF!</v>
      </c>
      <c r="J126" t="e">
        <f>#REF!</f>
        <v>#REF!</v>
      </c>
      <c r="K126" t="e">
        <f>#REF!</f>
        <v>#REF!</v>
      </c>
      <c r="L126" t="e">
        <f>#REF!</f>
        <v>#REF!</v>
      </c>
      <c r="M126" t="e">
        <f>#REF!</f>
        <v>#REF!</v>
      </c>
    </row>
    <row r="127" spans="1:27" x14ac:dyDescent="0.3">
      <c r="A127" t="e">
        <f>#REF!</f>
        <v>#REF!</v>
      </c>
      <c r="B127" t="e">
        <f>#REF!</f>
        <v>#REF!</v>
      </c>
      <c r="C127" t="e">
        <f>#REF!</f>
        <v>#REF!</v>
      </c>
      <c r="D127" t="e">
        <f>#REF!</f>
        <v>#REF!</v>
      </c>
      <c r="E127" t="e">
        <f>#REF!</f>
        <v>#REF!</v>
      </c>
      <c r="F127" t="e">
        <f>#REF!</f>
        <v>#REF!</v>
      </c>
      <c r="G127" t="e">
        <f>#REF!</f>
        <v>#REF!</v>
      </c>
      <c r="H127" t="e">
        <f>#REF!</f>
        <v>#REF!</v>
      </c>
      <c r="I127" t="e">
        <f>#REF!</f>
        <v>#REF!</v>
      </c>
      <c r="J127" t="e">
        <f>#REF!</f>
        <v>#REF!</v>
      </c>
      <c r="K127" t="e">
        <f>#REF!</f>
        <v>#REF!</v>
      </c>
      <c r="L127" t="e">
        <f>#REF!</f>
        <v>#REF!</v>
      </c>
      <c r="M127" t="e">
        <f>#REF!</f>
        <v>#REF!</v>
      </c>
      <c r="P127">
        <v>1</v>
      </c>
      <c r="Q127">
        <v>2</v>
      </c>
      <c r="R127">
        <v>3</v>
      </c>
      <c r="S127">
        <v>4</v>
      </c>
      <c r="T127">
        <v>5</v>
      </c>
      <c r="U127">
        <v>6</v>
      </c>
      <c r="V127">
        <v>7</v>
      </c>
      <c r="W127">
        <v>8</v>
      </c>
      <c r="X127">
        <v>9</v>
      </c>
      <c r="Y127">
        <v>10</v>
      </c>
      <c r="Z127">
        <v>11</v>
      </c>
      <c r="AA127">
        <v>12</v>
      </c>
    </row>
    <row r="128" spans="1:27" x14ac:dyDescent="0.3">
      <c r="A128" t="e">
        <f>#REF!</f>
        <v>#REF!</v>
      </c>
      <c r="B128" t="e">
        <f>#REF!</f>
        <v>#REF!</v>
      </c>
      <c r="C128" t="e">
        <f>#REF!</f>
        <v>#REF!</v>
      </c>
      <c r="D128" t="e">
        <f>#REF!</f>
        <v>#REF!</v>
      </c>
      <c r="E128" t="e">
        <f>#REF!</f>
        <v>#REF!</v>
      </c>
      <c r="F128" t="e">
        <f>#REF!</f>
        <v>#REF!</v>
      </c>
      <c r="G128" t="e">
        <f>#REF!</f>
        <v>#REF!</v>
      </c>
      <c r="H128" t="e">
        <f>#REF!</f>
        <v>#REF!</v>
      </c>
      <c r="I128" t="e">
        <f>#REF!</f>
        <v>#REF!</v>
      </c>
      <c r="J128" t="e">
        <f>#REF!</f>
        <v>#REF!</v>
      </c>
      <c r="K128" t="e">
        <f>#REF!</f>
        <v>#REF!</v>
      </c>
      <c r="L128" t="e">
        <f>#REF!</f>
        <v>#REF!</v>
      </c>
      <c r="M128" t="e">
        <f>#REF!</f>
        <v>#REF!</v>
      </c>
      <c r="O128" t="s">
        <v>1</v>
      </c>
      <c r="P128">
        <f t="shared" ref="P128:S135" si="31">IFERROR(B128/(SUM($B$7:$E$14))*LN(B128/(SUM($B$7:$E$14))),0)</f>
        <v>0</v>
      </c>
      <c r="Q128">
        <f t="shared" si="31"/>
        <v>0</v>
      </c>
      <c r="R128">
        <f t="shared" si="31"/>
        <v>0</v>
      </c>
      <c r="S128">
        <f t="shared" si="31"/>
        <v>0</v>
      </c>
      <c r="T128">
        <f t="shared" ref="T128:W135" si="32">IFERROR(F128/(SUM($F$7:$I$14))*LN(F128/(SUM($F$7:$I$14))),0)</f>
        <v>0</v>
      </c>
      <c r="U128">
        <f t="shared" si="32"/>
        <v>0</v>
      </c>
      <c r="V128">
        <f t="shared" si="32"/>
        <v>0</v>
      </c>
      <c r="W128">
        <f t="shared" si="32"/>
        <v>0</v>
      </c>
      <c r="X128">
        <f t="shared" ref="X128:AA135" si="33">IFERROR(J128/(SUM($J$7:$M$14))*LN(J128/(SUM($J$7:$M$14))),0)</f>
        <v>0</v>
      </c>
      <c r="Y128">
        <f t="shared" si="33"/>
        <v>0</v>
      </c>
      <c r="Z128">
        <f t="shared" si="33"/>
        <v>0</v>
      </c>
      <c r="AA128">
        <f t="shared" si="33"/>
        <v>0</v>
      </c>
    </row>
    <row r="129" spans="1:27" x14ac:dyDescent="0.3">
      <c r="A129" t="e">
        <f>#REF!</f>
        <v>#REF!</v>
      </c>
      <c r="B129" t="e">
        <f>#REF!</f>
        <v>#REF!</v>
      </c>
      <c r="C129" t="e">
        <f>#REF!</f>
        <v>#REF!</v>
      </c>
      <c r="D129" t="e">
        <f>#REF!</f>
        <v>#REF!</v>
      </c>
      <c r="E129" t="e">
        <f>#REF!</f>
        <v>#REF!</v>
      </c>
      <c r="F129" t="e">
        <f>#REF!</f>
        <v>#REF!</v>
      </c>
      <c r="G129" t="e">
        <f>#REF!</f>
        <v>#REF!</v>
      </c>
      <c r="H129" t="e">
        <f>#REF!</f>
        <v>#REF!</v>
      </c>
      <c r="I129" t="e">
        <f>#REF!</f>
        <v>#REF!</v>
      </c>
      <c r="J129" t="e">
        <f>#REF!</f>
        <v>#REF!</v>
      </c>
      <c r="K129" t="e">
        <f>#REF!</f>
        <v>#REF!</v>
      </c>
      <c r="L129" t="e">
        <f>#REF!</f>
        <v>#REF!</v>
      </c>
      <c r="M129" t="e">
        <f>#REF!</f>
        <v>#REF!</v>
      </c>
      <c r="O129" t="s">
        <v>2</v>
      </c>
      <c r="P129">
        <f t="shared" si="31"/>
        <v>0</v>
      </c>
      <c r="Q129">
        <f t="shared" si="31"/>
        <v>0</v>
      </c>
      <c r="R129">
        <f t="shared" si="31"/>
        <v>0</v>
      </c>
      <c r="S129">
        <f t="shared" si="31"/>
        <v>0</v>
      </c>
      <c r="T129">
        <f t="shared" si="32"/>
        <v>0</v>
      </c>
      <c r="U129">
        <f t="shared" si="32"/>
        <v>0</v>
      </c>
      <c r="V129">
        <f t="shared" si="32"/>
        <v>0</v>
      </c>
      <c r="W129">
        <f t="shared" si="32"/>
        <v>0</v>
      </c>
      <c r="X129">
        <f t="shared" si="33"/>
        <v>0</v>
      </c>
      <c r="Y129">
        <f t="shared" si="33"/>
        <v>0</v>
      </c>
      <c r="Z129">
        <f t="shared" si="33"/>
        <v>0</v>
      </c>
      <c r="AA129">
        <f t="shared" si="33"/>
        <v>0</v>
      </c>
    </row>
    <row r="130" spans="1:27" x14ac:dyDescent="0.3">
      <c r="A130" t="e">
        <f>#REF!</f>
        <v>#REF!</v>
      </c>
      <c r="B130" t="e">
        <f>#REF!</f>
        <v>#REF!</v>
      </c>
      <c r="C130" t="e">
        <f>#REF!</f>
        <v>#REF!</v>
      </c>
      <c r="D130" t="e">
        <f>#REF!</f>
        <v>#REF!</v>
      </c>
      <c r="E130" t="e">
        <f>#REF!</f>
        <v>#REF!</v>
      </c>
      <c r="F130" t="e">
        <f>#REF!</f>
        <v>#REF!</v>
      </c>
      <c r="G130" t="e">
        <f>#REF!</f>
        <v>#REF!</v>
      </c>
      <c r="H130" t="e">
        <f>#REF!</f>
        <v>#REF!</v>
      </c>
      <c r="I130" t="e">
        <f>#REF!</f>
        <v>#REF!</v>
      </c>
      <c r="J130" t="e">
        <f>#REF!</f>
        <v>#REF!</v>
      </c>
      <c r="K130" t="e">
        <f>#REF!</f>
        <v>#REF!</v>
      </c>
      <c r="L130" t="e">
        <f>#REF!</f>
        <v>#REF!</v>
      </c>
      <c r="M130" t="e">
        <f>#REF!</f>
        <v>#REF!</v>
      </c>
      <c r="O130" t="s">
        <v>3</v>
      </c>
      <c r="P130">
        <f t="shared" si="31"/>
        <v>0</v>
      </c>
      <c r="Q130">
        <f t="shared" si="31"/>
        <v>0</v>
      </c>
      <c r="R130">
        <f t="shared" si="31"/>
        <v>0</v>
      </c>
      <c r="S130">
        <f t="shared" si="31"/>
        <v>0</v>
      </c>
      <c r="T130">
        <f t="shared" si="32"/>
        <v>0</v>
      </c>
      <c r="U130">
        <f t="shared" si="32"/>
        <v>0</v>
      </c>
      <c r="V130">
        <f t="shared" si="32"/>
        <v>0</v>
      </c>
      <c r="W130">
        <f t="shared" si="32"/>
        <v>0</v>
      </c>
      <c r="X130">
        <f t="shared" si="33"/>
        <v>0</v>
      </c>
      <c r="Y130">
        <f t="shared" si="33"/>
        <v>0</v>
      </c>
      <c r="Z130">
        <f t="shared" si="33"/>
        <v>0</v>
      </c>
      <c r="AA130">
        <f t="shared" si="33"/>
        <v>0</v>
      </c>
    </row>
    <row r="131" spans="1:27" x14ac:dyDescent="0.3">
      <c r="A131" t="e">
        <f>#REF!</f>
        <v>#REF!</v>
      </c>
      <c r="B131" t="e">
        <f>#REF!</f>
        <v>#REF!</v>
      </c>
      <c r="C131" t="e">
        <f>#REF!</f>
        <v>#REF!</v>
      </c>
      <c r="D131" t="e">
        <f>#REF!</f>
        <v>#REF!</v>
      </c>
      <c r="E131" t="e">
        <f>#REF!</f>
        <v>#REF!</v>
      </c>
      <c r="F131" t="e">
        <f>#REF!</f>
        <v>#REF!</v>
      </c>
      <c r="G131" t="e">
        <f>#REF!</f>
        <v>#REF!</v>
      </c>
      <c r="H131" t="e">
        <f>#REF!</f>
        <v>#REF!</v>
      </c>
      <c r="I131" t="e">
        <f>#REF!</f>
        <v>#REF!</v>
      </c>
      <c r="J131" t="e">
        <f>#REF!</f>
        <v>#REF!</v>
      </c>
      <c r="K131" t="e">
        <f>#REF!</f>
        <v>#REF!</v>
      </c>
      <c r="L131" t="e">
        <f>#REF!</f>
        <v>#REF!</v>
      </c>
      <c r="M131" t="e">
        <f>#REF!</f>
        <v>#REF!</v>
      </c>
      <c r="O131" t="s">
        <v>4</v>
      </c>
      <c r="P131">
        <f t="shared" si="31"/>
        <v>0</v>
      </c>
      <c r="Q131">
        <f t="shared" si="31"/>
        <v>0</v>
      </c>
      <c r="R131">
        <f t="shared" si="31"/>
        <v>0</v>
      </c>
      <c r="S131">
        <f t="shared" si="31"/>
        <v>0</v>
      </c>
      <c r="T131">
        <f t="shared" si="32"/>
        <v>0</v>
      </c>
      <c r="U131">
        <f t="shared" si="32"/>
        <v>0</v>
      </c>
      <c r="V131">
        <f t="shared" si="32"/>
        <v>0</v>
      </c>
      <c r="W131">
        <f t="shared" si="32"/>
        <v>0</v>
      </c>
      <c r="X131">
        <f t="shared" si="33"/>
        <v>0</v>
      </c>
      <c r="Y131">
        <f t="shared" si="33"/>
        <v>0</v>
      </c>
      <c r="Z131">
        <f t="shared" si="33"/>
        <v>0</v>
      </c>
      <c r="AA131">
        <f t="shared" si="33"/>
        <v>0</v>
      </c>
    </row>
    <row r="132" spans="1:27" x14ac:dyDescent="0.3">
      <c r="A132" t="e">
        <f>#REF!</f>
        <v>#REF!</v>
      </c>
      <c r="B132" t="e">
        <f>#REF!</f>
        <v>#REF!</v>
      </c>
      <c r="C132" t="e">
        <f>#REF!</f>
        <v>#REF!</v>
      </c>
      <c r="D132" t="e">
        <f>#REF!</f>
        <v>#REF!</v>
      </c>
      <c r="E132" t="e">
        <f>#REF!</f>
        <v>#REF!</v>
      </c>
      <c r="F132" t="e">
        <f>#REF!</f>
        <v>#REF!</v>
      </c>
      <c r="G132" t="e">
        <f>#REF!</f>
        <v>#REF!</v>
      </c>
      <c r="H132" t="e">
        <f>#REF!</f>
        <v>#REF!</v>
      </c>
      <c r="I132" t="e">
        <f>#REF!</f>
        <v>#REF!</v>
      </c>
      <c r="J132" t="e">
        <f>#REF!</f>
        <v>#REF!</v>
      </c>
      <c r="K132" t="e">
        <f>#REF!</f>
        <v>#REF!</v>
      </c>
      <c r="L132" t="e">
        <f>#REF!</f>
        <v>#REF!</v>
      </c>
      <c r="M132" t="e">
        <f>#REF!</f>
        <v>#REF!</v>
      </c>
      <c r="O132" t="s">
        <v>5</v>
      </c>
      <c r="P132">
        <f t="shared" si="31"/>
        <v>0</v>
      </c>
      <c r="Q132">
        <f t="shared" si="31"/>
        <v>0</v>
      </c>
      <c r="R132">
        <f t="shared" si="31"/>
        <v>0</v>
      </c>
      <c r="S132">
        <f t="shared" si="31"/>
        <v>0</v>
      </c>
      <c r="T132">
        <f t="shared" si="32"/>
        <v>0</v>
      </c>
      <c r="U132">
        <f t="shared" si="32"/>
        <v>0</v>
      </c>
      <c r="V132">
        <f t="shared" si="32"/>
        <v>0</v>
      </c>
      <c r="W132">
        <f t="shared" si="32"/>
        <v>0</v>
      </c>
      <c r="X132">
        <f t="shared" si="33"/>
        <v>0</v>
      </c>
      <c r="Y132">
        <f t="shared" si="33"/>
        <v>0</v>
      </c>
      <c r="Z132">
        <f t="shared" si="33"/>
        <v>0</v>
      </c>
      <c r="AA132">
        <f t="shared" si="33"/>
        <v>0</v>
      </c>
    </row>
    <row r="133" spans="1:27" x14ac:dyDescent="0.3">
      <c r="A133" t="e">
        <f>#REF!</f>
        <v>#REF!</v>
      </c>
      <c r="B133" t="e">
        <f>#REF!</f>
        <v>#REF!</v>
      </c>
      <c r="C133" t="e">
        <f>#REF!</f>
        <v>#REF!</v>
      </c>
      <c r="D133" t="e">
        <f>#REF!</f>
        <v>#REF!</v>
      </c>
      <c r="E133" t="e">
        <f>#REF!</f>
        <v>#REF!</v>
      </c>
      <c r="F133" t="e">
        <f>#REF!</f>
        <v>#REF!</v>
      </c>
      <c r="G133" t="e">
        <f>#REF!</f>
        <v>#REF!</v>
      </c>
      <c r="H133" t="e">
        <f>#REF!</f>
        <v>#REF!</v>
      </c>
      <c r="I133" t="e">
        <f>#REF!</f>
        <v>#REF!</v>
      </c>
      <c r="J133" t="e">
        <f>#REF!</f>
        <v>#REF!</v>
      </c>
      <c r="K133" t="e">
        <f>#REF!</f>
        <v>#REF!</v>
      </c>
      <c r="L133" t="e">
        <f>#REF!</f>
        <v>#REF!</v>
      </c>
      <c r="M133" t="e">
        <f>#REF!</f>
        <v>#REF!</v>
      </c>
      <c r="O133" t="s">
        <v>6</v>
      </c>
      <c r="P133">
        <f t="shared" si="31"/>
        <v>0</v>
      </c>
      <c r="Q133">
        <f t="shared" si="31"/>
        <v>0</v>
      </c>
      <c r="R133">
        <f t="shared" si="31"/>
        <v>0</v>
      </c>
      <c r="S133">
        <f t="shared" si="31"/>
        <v>0</v>
      </c>
      <c r="T133">
        <f t="shared" si="32"/>
        <v>0</v>
      </c>
      <c r="U133">
        <f t="shared" si="32"/>
        <v>0</v>
      </c>
      <c r="V133">
        <f t="shared" si="32"/>
        <v>0</v>
      </c>
      <c r="W133">
        <f t="shared" si="32"/>
        <v>0</v>
      </c>
      <c r="X133">
        <f t="shared" si="33"/>
        <v>0</v>
      </c>
      <c r="Y133">
        <f t="shared" si="33"/>
        <v>0</v>
      </c>
      <c r="Z133">
        <f t="shared" si="33"/>
        <v>0</v>
      </c>
      <c r="AA133">
        <f t="shared" si="33"/>
        <v>0</v>
      </c>
    </row>
    <row r="134" spans="1:27" x14ac:dyDescent="0.3">
      <c r="A134" t="e">
        <f>#REF!</f>
        <v>#REF!</v>
      </c>
      <c r="B134" t="e">
        <f>#REF!</f>
        <v>#REF!</v>
      </c>
      <c r="C134" t="e">
        <f>#REF!</f>
        <v>#REF!</v>
      </c>
      <c r="D134" t="e">
        <f>#REF!</f>
        <v>#REF!</v>
      </c>
      <c r="E134" t="e">
        <f>#REF!</f>
        <v>#REF!</v>
      </c>
      <c r="F134" t="e">
        <f>#REF!</f>
        <v>#REF!</v>
      </c>
      <c r="G134" t="e">
        <f>#REF!</f>
        <v>#REF!</v>
      </c>
      <c r="H134" t="e">
        <f>#REF!</f>
        <v>#REF!</v>
      </c>
      <c r="I134" t="e">
        <f>#REF!</f>
        <v>#REF!</v>
      </c>
      <c r="J134" t="e">
        <f>#REF!</f>
        <v>#REF!</v>
      </c>
      <c r="K134" t="e">
        <f>#REF!</f>
        <v>#REF!</v>
      </c>
      <c r="L134" t="e">
        <f>#REF!</f>
        <v>#REF!</v>
      </c>
      <c r="M134" t="e">
        <f>#REF!</f>
        <v>#REF!</v>
      </c>
      <c r="O134" t="s">
        <v>7</v>
      </c>
      <c r="P134">
        <f t="shared" si="31"/>
        <v>0</v>
      </c>
      <c r="Q134">
        <f t="shared" si="31"/>
        <v>0</v>
      </c>
      <c r="R134">
        <f t="shared" si="31"/>
        <v>0</v>
      </c>
      <c r="S134">
        <f t="shared" si="31"/>
        <v>0</v>
      </c>
      <c r="T134">
        <f t="shared" si="32"/>
        <v>0</v>
      </c>
      <c r="U134">
        <f t="shared" si="32"/>
        <v>0</v>
      </c>
      <c r="V134">
        <f t="shared" si="32"/>
        <v>0</v>
      </c>
      <c r="W134">
        <f t="shared" si="32"/>
        <v>0</v>
      </c>
      <c r="X134">
        <f t="shared" si="33"/>
        <v>0</v>
      </c>
      <c r="Y134">
        <f t="shared" si="33"/>
        <v>0</v>
      </c>
      <c r="Z134">
        <f t="shared" si="33"/>
        <v>0</v>
      </c>
      <c r="AA134">
        <f t="shared" si="33"/>
        <v>0</v>
      </c>
    </row>
    <row r="135" spans="1:27" x14ac:dyDescent="0.3">
      <c r="A135" t="e">
        <f>#REF!</f>
        <v>#REF!</v>
      </c>
      <c r="B135" t="e">
        <f>#REF!</f>
        <v>#REF!</v>
      </c>
      <c r="C135" t="e">
        <f>#REF!</f>
        <v>#REF!</v>
      </c>
      <c r="D135" t="e">
        <f>#REF!</f>
        <v>#REF!</v>
      </c>
      <c r="E135" t="e">
        <f>#REF!</f>
        <v>#REF!</v>
      </c>
      <c r="F135" t="e">
        <f>#REF!</f>
        <v>#REF!</v>
      </c>
      <c r="G135" t="e">
        <f>#REF!</f>
        <v>#REF!</v>
      </c>
      <c r="H135" t="e">
        <f>#REF!</f>
        <v>#REF!</v>
      </c>
      <c r="I135" t="e">
        <f>#REF!</f>
        <v>#REF!</v>
      </c>
      <c r="J135" t="e">
        <f>#REF!</f>
        <v>#REF!</v>
      </c>
      <c r="K135" t="e">
        <f>#REF!</f>
        <v>#REF!</v>
      </c>
      <c r="L135" t="e">
        <f>#REF!</f>
        <v>#REF!</v>
      </c>
      <c r="M135" t="e">
        <f>#REF!</f>
        <v>#REF!</v>
      </c>
      <c r="O135" t="s">
        <v>8</v>
      </c>
      <c r="P135">
        <f t="shared" si="31"/>
        <v>0</v>
      </c>
      <c r="Q135">
        <f t="shared" si="31"/>
        <v>0</v>
      </c>
      <c r="R135">
        <f t="shared" si="31"/>
        <v>0</v>
      </c>
      <c r="S135">
        <f t="shared" si="31"/>
        <v>0</v>
      </c>
      <c r="T135">
        <f t="shared" si="32"/>
        <v>0</v>
      </c>
      <c r="U135">
        <f t="shared" si="32"/>
        <v>0</v>
      </c>
      <c r="V135">
        <f t="shared" si="32"/>
        <v>0</v>
      </c>
      <c r="W135">
        <f t="shared" si="32"/>
        <v>0</v>
      </c>
      <c r="X135">
        <f t="shared" si="33"/>
        <v>0</v>
      </c>
      <c r="Y135">
        <f t="shared" si="33"/>
        <v>0</v>
      </c>
      <c r="Z135">
        <f t="shared" si="33"/>
        <v>0</v>
      </c>
      <c r="AA135">
        <f t="shared" si="33"/>
        <v>0</v>
      </c>
    </row>
    <row r="137" spans="1:27" x14ac:dyDescent="0.3">
      <c r="A137" s="98">
        <f t="shared" ref="A137" si="34">$AO$6</f>
        <v>0</v>
      </c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98"/>
    </row>
    <row r="138" spans="1:27" x14ac:dyDescent="0.3">
      <c r="A138" t="e">
        <f>#REF!</f>
        <v>#REF!</v>
      </c>
      <c r="B138" t="e">
        <f>#REF!</f>
        <v>#REF!</v>
      </c>
      <c r="C138" t="e">
        <f>#REF!</f>
        <v>#REF!</v>
      </c>
      <c r="D138" t="e">
        <f>#REF!</f>
        <v>#REF!</v>
      </c>
      <c r="E138" t="e">
        <f>#REF!</f>
        <v>#REF!</v>
      </c>
      <c r="F138" t="e">
        <f>#REF!</f>
        <v>#REF!</v>
      </c>
      <c r="G138" t="e">
        <f>#REF!</f>
        <v>#REF!</v>
      </c>
      <c r="H138" t="e">
        <f>#REF!</f>
        <v>#REF!</v>
      </c>
      <c r="I138" t="e">
        <f>#REF!</f>
        <v>#REF!</v>
      </c>
      <c r="J138" t="e">
        <f>#REF!</f>
        <v>#REF!</v>
      </c>
      <c r="K138" t="e">
        <f>#REF!</f>
        <v>#REF!</v>
      </c>
      <c r="L138" t="e">
        <f>#REF!</f>
        <v>#REF!</v>
      </c>
      <c r="M138" t="e">
        <f>#REF!</f>
        <v>#REF!</v>
      </c>
    </row>
    <row r="139" spans="1:27" x14ac:dyDescent="0.3">
      <c r="A139" t="e">
        <f>#REF!</f>
        <v>#REF!</v>
      </c>
      <c r="B139" t="e">
        <f>#REF!</f>
        <v>#REF!</v>
      </c>
      <c r="C139" t="e">
        <f>#REF!</f>
        <v>#REF!</v>
      </c>
      <c r="D139" t="e">
        <f>#REF!</f>
        <v>#REF!</v>
      </c>
      <c r="E139" t="e">
        <f>#REF!</f>
        <v>#REF!</v>
      </c>
      <c r="F139" t="e">
        <f>#REF!</f>
        <v>#REF!</v>
      </c>
      <c r="G139" t="e">
        <f>#REF!</f>
        <v>#REF!</v>
      </c>
      <c r="H139" t="e">
        <f>#REF!</f>
        <v>#REF!</v>
      </c>
      <c r="I139" t="e">
        <f>#REF!</f>
        <v>#REF!</v>
      </c>
      <c r="J139" t="e">
        <f>#REF!</f>
        <v>#REF!</v>
      </c>
      <c r="K139" t="e">
        <f>#REF!</f>
        <v>#REF!</v>
      </c>
      <c r="L139" t="e">
        <f>#REF!</f>
        <v>#REF!</v>
      </c>
      <c r="M139" t="e">
        <f>#REF!</f>
        <v>#REF!</v>
      </c>
      <c r="P139">
        <v>1</v>
      </c>
      <c r="Q139">
        <v>2</v>
      </c>
      <c r="R139">
        <v>3</v>
      </c>
      <c r="S139">
        <v>4</v>
      </c>
      <c r="T139">
        <v>5</v>
      </c>
      <c r="U139">
        <v>6</v>
      </c>
      <c r="V139">
        <v>7</v>
      </c>
      <c r="W139">
        <v>8</v>
      </c>
      <c r="X139">
        <v>9</v>
      </c>
      <c r="Y139">
        <v>10</v>
      </c>
      <c r="Z139">
        <v>11</v>
      </c>
      <c r="AA139">
        <v>12</v>
      </c>
    </row>
    <row r="140" spans="1:27" x14ac:dyDescent="0.3">
      <c r="A140" t="e">
        <f>#REF!</f>
        <v>#REF!</v>
      </c>
      <c r="B140" t="e">
        <f>#REF!</f>
        <v>#REF!</v>
      </c>
      <c r="C140" t="e">
        <f>#REF!</f>
        <v>#REF!</v>
      </c>
      <c r="D140" t="e">
        <f>#REF!</f>
        <v>#REF!</v>
      </c>
      <c r="E140" t="e">
        <f>#REF!</f>
        <v>#REF!</v>
      </c>
      <c r="F140" t="e">
        <f>#REF!</f>
        <v>#REF!</v>
      </c>
      <c r="G140" t="e">
        <f>#REF!</f>
        <v>#REF!</v>
      </c>
      <c r="H140" t="e">
        <f>#REF!</f>
        <v>#REF!</v>
      </c>
      <c r="I140" t="e">
        <f>#REF!</f>
        <v>#REF!</v>
      </c>
      <c r="J140" t="e">
        <f>#REF!</f>
        <v>#REF!</v>
      </c>
      <c r="K140" t="e">
        <f>#REF!</f>
        <v>#REF!</v>
      </c>
      <c r="L140" t="e">
        <f>#REF!</f>
        <v>#REF!</v>
      </c>
      <c r="M140" t="e">
        <f>#REF!</f>
        <v>#REF!</v>
      </c>
      <c r="O140" t="s">
        <v>1</v>
      </c>
      <c r="P140">
        <f t="shared" ref="P140:S147" si="35">IFERROR(B140/(SUM($B$7:$E$14))*LN(B140/(SUM($B$7:$E$14))),0)</f>
        <v>0</v>
      </c>
      <c r="Q140">
        <f t="shared" si="35"/>
        <v>0</v>
      </c>
      <c r="R140">
        <f t="shared" si="35"/>
        <v>0</v>
      </c>
      <c r="S140">
        <f t="shared" si="35"/>
        <v>0</v>
      </c>
      <c r="T140">
        <f>IFERROR(F140/(SUM($F$7:$I$14))*LN(F140/(SUM($F$7:$I$14))),0)</f>
        <v>0</v>
      </c>
      <c r="U140">
        <f t="shared" ref="U140:W147" si="36">IFERROR(G140/(SUM($F$7:$I$14))*LN(G140/(SUM($F$7:$I$14))),0)</f>
        <v>0</v>
      </c>
      <c r="V140">
        <f t="shared" si="36"/>
        <v>0</v>
      </c>
      <c r="W140">
        <f t="shared" si="36"/>
        <v>0</v>
      </c>
      <c r="X140">
        <f>IFERROR(J140/(SUM($J$7:$M$14))*LN(J140/(SUM($J$7:$M$14))),0)</f>
        <v>0</v>
      </c>
      <c r="Y140">
        <f t="shared" ref="Y140:AA147" si="37">IFERROR(K140/(SUM($J$7:$M$14))*LN(K140/(SUM($J$7:$M$14))),0)</f>
        <v>0</v>
      </c>
      <c r="Z140">
        <f t="shared" si="37"/>
        <v>0</v>
      </c>
      <c r="AA140">
        <f t="shared" si="37"/>
        <v>0</v>
      </c>
    </row>
    <row r="141" spans="1:27" x14ac:dyDescent="0.3">
      <c r="A141" t="e">
        <f>#REF!</f>
        <v>#REF!</v>
      </c>
      <c r="B141" t="e">
        <f>#REF!</f>
        <v>#REF!</v>
      </c>
      <c r="C141" t="e">
        <f>#REF!</f>
        <v>#REF!</v>
      </c>
      <c r="D141" t="e">
        <f>#REF!</f>
        <v>#REF!</v>
      </c>
      <c r="E141" t="e">
        <f>#REF!</f>
        <v>#REF!</v>
      </c>
      <c r="F141" t="e">
        <f>#REF!</f>
        <v>#REF!</v>
      </c>
      <c r="G141" t="e">
        <f>#REF!</f>
        <v>#REF!</v>
      </c>
      <c r="H141" t="e">
        <f>#REF!</f>
        <v>#REF!</v>
      </c>
      <c r="I141" t="e">
        <f>#REF!</f>
        <v>#REF!</v>
      </c>
      <c r="J141" t="e">
        <f>#REF!</f>
        <v>#REF!</v>
      </c>
      <c r="K141" t="e">
        <f>#REF!</f>
        <v>#REF!</v>
      </c>
      <c r="L141" t="e">
        <f>#REF!</f>
        <v>#REF!</v>
      </c>
      <c r="M141" t="e">
        <f>#REF!</f>
        <v>#REF!</v>
      </c>
      <c r="O141" t="s">
        <v>2</v>
      </c>
      <c r="P141">
        <f t="shared" si="35"/>
        <v>0</v>
      </c>
      <c r="Q141">
        <f t="shared" si="35"/>
        <v>0</v>
      </c>
      <c r="R141">
        <f t="shared" si="35"/>
        <v>0</v>
      </c>
      <c r="S141">
        <f t="shared" si="35"/>
        <v>0</v>
      </c>
      <c r="T141">
        <f t="shared" ref="T141:T147" si="38">IFERROR(F141/(SUM($F$7:$I$14))*LN(F141/(SUM($F$7:$I$14))),0)</f>
        <v>0</v>
      </c>
      <c r="U141">
        <f t="shared" si="36"/>
        <v>0</v>
      </c>
      <c r="V141">
        <f t="shared" si="36"/>
        <v>0</v>
      </c>
      <c r="W141">
        <f t="shared" si="36"/>
        <v>0</v>
      </c>
      <c r="X141">
        <f t="shared" ref="X141:X147" si="39">IFERROR(J141/(SUM($J$7:$M$14))*LN(J141/(SUM($J$7:$M$14))),0)</f>
        <v>0</v>
      </c>
      <c r="Y141">
        <f t="shared" si="37"/>
        <v>0</v>
      </c>
      <c r="Z141">
        <f t="shared" si="37"/>
        <v>0</v>
      </c>
      <c r="AA141">
        <f t="shared" si="37"/>
        <v>0</v>
      </c>
    </row>
    <row r="142" spans="1:27" x14ac:dyDescent="0.3">
      <c r="A142" t="e">
        <f>#REF!</f>
        <v>#REF!</v>
      </c>
      <c r="B142" t="e">
        <f>#REF!</f>
        <v>#REF!</v>
      </c>
      <c r="C142" t="e">
        <f>#REF!</f>
        <v>#REF!</v>
      </c>
      <c r="D142" t="e">
        <f>#REF!</f>
        <v>#REF!</v>
      </c>
      <c r="E142" t="e">
        <f>#REF!</f>
        <v>#REF!</v>
      </c>
      <c r="F142" t="e">
        <f>#REF!</f>
        <v>#REF!</v>
      </c>
      <c r="G142" t="e">
        <f>#REF!</f>
        <v>#REF!</v>
      </c>
      <c r="H142" t="e">
        <f>#REF!</f>
        <v>#REF!</v>
      </c>
      <c r="I142" t="e">
        <f>#REF!</f>
        <v>#REF!</v>
      </c>
      <c r="J142" t="e">
        <f>#REF!</f>
        <v>#REF!</v>
      </c>
      <c r="K142" t="e">
        <f>#REF!</f>
        <v>#REF!</v>
      </c>
      <c r="L142" t="e">
        <f>#REF!</f>
        <v>#REF!</v>
      </c>
      <c r="M142" t="e">
        <f>#REF!</f>
        <v>#REF!</v>
      </c>
      <c r="O142" t="s">
        <v>3</v>
      </c>
      <c r="P142">
        <f t="shared" si="35"/>
        <v>0</v>
      </c>
      <c r="Q142">
        <f t="shared" si="35"/>
        <v>0</v>
      </c>
      <c r="R142">
        <f t="shared" si="35"/>
        <v>0</v>
      </c>
      <c r="S142">
        <f t="shared" si="35"/>
        <v>0</v>
      </c>
      <c r="T142">
        <f t="shared" si="38"/>
        <v>0</v>
      </c>
      <c r="U142">
        <f t="shared" si="36"/>
        <v>0</v>
      </c>
      <c r="V142">
        <f t="shared" si="36"/>
        <v>0</v>
      </c>
      <c r="W142">
        <f t="shared" si="36"/>
        <v>0</v>
      </c>
      <c r="X142">
        <f t="shared" si="39"/>
        <v>0</v>
      </c>
      <c r="Y142">
        <f t="shared" si="37"/>
        <v>0</v>
      </c>
      <c r="Z142">
        <f t="shared" si="37"/>
        <v>0</v>
      </c>
      <c r="AA142">
        <f t="shared" si="37"/>
        <v>0</v>
      </c>
    </row>
    <row r="143" spans="1:27" x14ac:dyDescent="0.3">
      <c r="A143" t="e">
        <f>#REF!</f>
        <v>#REF!</v>
      </c>
      <c r="B143" t="e">
        <f>#REF!</f>
        <v>#REF!</v>
      </c>
      <c r="C143" t="e">
        <f>#REF!</f>
        <v>#REF!</v>
      </c>
      <c r="D143" t="e">
        <f>#REF!</f>
        <v>#REF!</v>
      </c>
      <c r="E143" t="e">
        <f>#REF!</f>
        <v>#REF!</v>
      </c>
      <c r="F143" t="e">
        <f>#REF!</f>
        <v>#REF!</v>
      </c>
      <c r="G143" t="e">
        <f>#REF!</f>
        <v>#REF!</v>
      </c>
      <c r="H143" t="e">
        <f>#REF!</f>
        <v>#REF!</v>
      </c>
      <c r="I143" t="e">
        <f>#REF!</f>
        <v>#REF!</v>
      </c>
      <c r="J143" t="e">
        <f>#REF!</f>
        <v>#REF!</v>
      </c>
      <c r="K143" t="e">
        <f>#REF!</f>
        <v>#REF!</v>
      </c>
      <c r="L143" t="e">
        <f>#REF!</f>
        <v>#REF!</v>
      </c>
      <c r="M143" t="e">
        <f>#REF!</f>
        <v>#REF!</v>
      </c>
      <c r="O143" t="s">
        <v>4</v>
      </c>
      <c r="P143">
        <f t="shared" si="35"/>
        <v>0</v>
      </c>
      <c r="Q143">
        <f t="shared" si="35"/>
        <v>0</v>
      </c>
      <c r="R143">
        <f t="shared" si="35"/>
        <v>0</v>
      </c>
      <c r="S143">
        <f t="shared" si="35"/>
        <v>0</v>
      </c>
      <c r="T143">
        <f t="shared" si="38"/>
        <v>0</v>
      </c>
      <c r="U143">
        <f t="shared" si="36"/>
        <v>0</v>
      </c>
      <c r="V143">
        <f t="shared" si="36"/>
        <v>0</v>
      </c>
      <c r="W143">
        <f t="shared" si="36"/>
        <v>0</v>
      </c>
      <c r="X143">
        <f t="shared" si="39"/>
        <v>0</v>
      </c>
      <c r="Y143">
        <f t="shared" si="37"/>
        <v>0</v>
      </c>
      <c r="Z143">
        <f t="shared" si="37"/>
        <v>0</v>
      </c>
      <c r="AA143">
        <f t="shared" si="37"/>
        <v>0</v>
      </c>
    </row>
    <row r="144" spans="1:27" x14ac:dyDescent="0.3">
      <c r="A144" t="e">
        <f>#REF!</f>
        <v>#REF!</v>
      </c>
      <c r="B144" t="e">
        <f>#REF!</f>
        <v>#REF!</v>
      </c>
      <c r="C144" t="e">
        <f>#REF!</f>
        <v>#REF!</v>
      </c>
      <c r="D144" t="e">
        <f>#REF!</f>
        <v>#REF!</v>
      </c>
      <c r="E144" t="e">
        <f>#REF!</f>
        <v>#REF!</v>
      </c>
      <c r="F144" t="e">
        <f>#REF!</f>
        <v>#REF!</v>
      </c>
      <c r="G144" t="e">
        <f>#REF!</f>
        <v>#REF!</v>
      </c>
      <c r="H144" t="e">
        <f>#REF!</f>
        <v>#REF!</v>
      </c>
      <c r="I144" t="e">
        <f>#REF!</f>
        <v>#REF!</v>
      </c>
      <c r="J144" t="e">
        <f>#REF!</f>
        <v>#REF!</v>
      </c>
      <c r="K144" t="e">
        <f>#REF!</f>
        <v>#REF!</v>
      </c>
      <c r="L144" t="e">
        <f>#REF!</f>
        <v>#REF!</v>
      </c>
      <c r="M144" t="e">
        <f>#REF!</f>
        <v>#REF!</v>
      </c>
      <c r="O144" t="s">
        <v>5</v>
      </c>
      <c r="P144">
        <f t="shared" si="35"/>
        <v>0</v>
      </c>
      <c r="Q144">
        <f t="shared" si="35"/>
        <v>0</v>
      </c>
      <c r="R144">
        <f t="shared" si="35"/>
        <v>0</v>
      </c>
      <c r="S144">
        <f t="shared" si="35"/>
        <v>0</v>
      </c>
      <c r="T144">
        <f t="shared" si="38"/>
        <v>0</v>
      </c>
      <c r="U144">
        <f t="shared" si="36"/>
        <v>0</v>
      </c>
      <c r="V144">
        <f t="shared" si="36"/>
        <v>0</v>
      </c>
      <c r="W144">
        <f t="shared" si="36"/>
        <v>0</v>
      </c>
      <c r="X144">
        <f t="shared" si="39"/>
        <v>0</v>
      </c>
      <c r="Y144">
        <f t="shared" si="37"/>
        <v>0</v>
      </c>
      <c r="Z144">
        <f t="shared" si="37"/>
        <v>0</v>
      </c>
      <c r="AA144">
        <f t="shared" si="37"/>
        <v>0</v>
      </c>
    </row>
    <row r="145" spans="1:27" x14ac:dyDescent="0.3">
      <c r="A145" t="e">
        <f>#REF!</f>
        <v>#REF!</v>
      </c>
      <c r="B145" t="e">
        <f>#REF!</f>
        <v>#REF!</v>
      </c>
      <c r="C145" t="e">
        <f>#REF!</f>
        <v>#REF!</v>
      </c>
      <c r="D145" t="e">
        <f>#REF!</f>
        <v>#REF!</v>
      </c>
      <c r="E145" t="e">
        <f>#REF!</f>
        <v>#REF!</v>
      </c>
      <c r="F145" t="e">
        <f>#REF!</f>
        <v>#REF!</v>
      </c>
      <c r="G145" t="e">
        <f>#REF!</f>
        <v>#REF!</v>
      </c>
      <c r="H145" t="e">
        <f>#REF!</f>
        <v>#REF!</v>
      </c>
      <c r="I145" t="e">
        <f>#REF!</f>
        <v>#REF!</v>
      </c>
      <c r="J145" t="e">
        <f>#REF!</f>
        <v>#REF!</v>
      </c>
      <c r="K145" t="e">
        <f>#REF!</f>
        <v>#REF!</v>
      </c>
      <c r="L145" t="e">
        <f>#REF!</f>
        <v>#REF!</v>
      </c>
      <c r="M145" t="e">
        <f>#REF!</f>
        <v>#REF!</v>
      </c>
      <c r="O145" t="s">
        <v>6</v>
      </c>
      <c r="P145">
        <f t="shared" si="35"/>
        <v>0</v>
      </c>
      <c r="Q145">
        <f t="shared" si="35"/>
        <v>0</v>
      </c>
      <c r="R145">
        <f t="shared" si="35"/>
        <v>0</v>
      </c>
      <c r="S145">
        <f t="shared" si="35"/>
        <v>0</v>
      </c>
      <c r="T145">
        <f t="shared" si="38"/>
        <v>0</v>
      </c>
      <c r="U145">
        <f t="shared" si="36"/>
        <v>0</v>
      </c>
      <c r="V145">
        <f t="shared" si="36"/>
        <v>0</v>
      </c>
      <c r="W145">
        <f t="shared" si="36"/>
        <v>0</v>
      </c>
      <c r="X145">
        <f t="shared" si="39"/>
        <v>0</v>
      </c>
      <c r="Y145">
        <f t="shared" si="37"/>
        <v>0</v>
      </c>
      <c r="Z145">
        <f t="shared" si="37"/>
        <v>0</v>
      </c>
      <c r="AA145">
        <f t="shared" si="37"/>
        <v>0</v>
      </c>
    </row>
    <row r="146" spans="1:27" x14ac:dyDescent="0.3">
      <c r="A146" t="e">
        <f>#REF!</f>
        <v>#REF!</v>
      </c>
      <c r="B146" t="e">
        <f>#REF!</f>
        <v>#REF!</v>
      </c>
      <c r="C146" t="e">
        <f>#REF!</f>
        <v>#REF!</v>
      </c>
      <c r="D146" t="e">
        <f>#REF!</f>
        <v>#REF!</v>
      </c>
      <c r="E146" t="e">
        <f>#REF!</f>
        <v>#REF!</v>
      </c>
      <c r="F146" t="e">
        <f>#REF!</f>
        <v>#REF!</v>
      </c>
      <c r="G146" t="e">
        <f>#REF!</f>
        <v>#REF!</v>
      </c>
      <c r="H146" t="e">
        <f>#REF!</f>
        <v>#REF!</v>
      </c>
      <c r="I146" t="e">
        <f>#REF!</f>
        <v>#REF!</v>
      </c>
      <c r="J146" t="e">
        <f>#REF!</f>
        <v>#REF!</v>
      </c>
      <c r="K146" t="e">
        <f>#REF!</f>
        <v>#REF!</v>
      </c>
      <c r="L146" t="e">
        <f>#REF!</f>
        <v>#REF!</v>
      </c>
      <c r="M146" t="e">
        <f>#REF!</f>
        <v>#REF!</v>
      </c>
      <c r="O146" t="s">
        <v>7</v>
      </c>
      <c r="P146">
        <f t="shared" si="35"/>
        <v>0</v>
      </c>
      <c r="Q146">
        <f t="shared" si="35"/>
        <v>0</v>
      </c>
      <c r="R146">
        <f t="shared" si="35"/>
        <v>0</v>
      </c>
      <c r="S146">
        <f t="shared" si="35"/>
        <v>0</v>
      </c>
      <c r="T146">
        <f t="shared" si="38"/>
        <v>0</v>
      </c>
      <c r="U146">
        <f t="shared" si="36"/>
        <v>0</v>
      </c>
      <c r="V146">
        <f t="shared" si="36"/>
        <v>0</v>
      </c>
      <c r="W146">
        <f t="shared" si="36"/>
        <v>0</v>
      </c>
      <c r="X146">
        <f t="shared" si="39"/>
        <v>0</v>
      </c>
      <c r="Y146">
        <f t="shared" si="37"/>
        <v>0</v>
      </c>
      <c r="Z146">
        <f t="shared" si="37"/>
        <v>0</v>
      </c>
      <c r="AA146">
        <f t="shared" si="37"/>
        <v>0</v>
      </c>
    </row>
    <row r="147" spans="1:27" x14ac:dyDescent="0.3">
      <c r="A147" t="e">
        <f>#REF!</f>
        <v>#REF!</v>
      </c>
      <c r="B147" t="e">
        <f>#REF!</f>
        <v>#REF!</v>
      </c>
      <c r="C147" t="e">
        <f>#REF!</f>
        <v>#REF!</v>
      </c>
      <c r="D147" t="e">
        <f>#REF!</f>
        <v>#REF!</v>
      </c>
      <c r="E147" t="e">
        <f>#REF!</f>
        <v>#REF!</v>
      </c>
      <c r="F147" t="e">
        <f>#REF!</f>
        <v>#REF!</v>
      </c>
      <c r="G147" t="e">
        <f>#REF!</f>
        <v>#REF!</v>
      </c>
      <c r="H147" t="e">
        <f>#REF!</f>
        <v>#REF!</v>
      </c>
      <c r="I147" t="e">
        <f>#REF!</f>
        <v>#REF!</v>
      </c>
      <c r="J147" t="e">
        <f>#REF!</f>
        <v>#REF!</v>
      </c>
      <c r="K147" t="e">
        <f>#REF!</f>
        <v>#REF!</v>
      </c>
      <c r="L147" t="e">
        <f>#REF!</f>
        <v>#REF!</v>
      </c>
      <c r="M147" t="e">
        <f>#REF!</f>
        <v>#REF!</v>
      </c>
      <c r="O147" t="s">
        <v>8</v>
      </c>
      <c r="P147">
        <f t="shared" si="35"/>
        <v>0</v>
      </c>
      <c r="Q147">
        <f t="shared" si="35"/>
        <v>0</v>
      </c>
      <c r="R147">
        <f t="shared" si="35"/>
        <v>0</v>
      </c>
      <c r="S147">
        <f t="shared" si="35"/>
        <v>0</v>
      </c>
      <c r="T147">
        <f t="shared" si="38"/>
        <v>0</v>
      </c>
      <c r="U147">
        <f t="shared" si="36"/>
        <v>0</v>
      </c>
      <c r="V147">
        <f t="shared" si="36"/>
        <v>0</v>
      </c>
      <c r="W147">
        <f t="shared" si="36"/>
        <v>0</v>
      </c>
      <c r="X147">
        <f t="shared" si="39"/>
        <v>0</v>
      </c>
      <c r="Y147">
        <f t="shared" si="37"/>
        <v>0</v>
      </c>
      <c r="Z147">
        <f t="shared" si="37"/>
        <v>0</v>
      </c>
      <c r="AA147">
        <f t="shared" si="37"/>
        <v>0</v>
      </c>
    </row>
  </sheetData>
  <mergeCells count="12">
    <mergeCell ref="A137:AA137"/>
    <mergeCell ref="A2:AA2"/>
    <mergeCell ref="A17:AA17"/>
    <mergeCell ref="A29:AA29"/>
    <mergeCell ref="A41:AA41"/>
    <mergeCell ref="A53:AA53"/>
    <mergeCell ref="A65:AA65"/>
    <mergeCell ref="A77:AA77"/>
    <mergeCell ref="A89:AA89"/>
    <mergeCell ref="A101:AA101"/>
    <mergeCell ref="A113:AA113"/>
    <mergeCell ref="A125:AA125"/>
  </mergeCells>
  <pageMargins left="0.7" right="0.7" top="0.75" bottom="0.75" header="0.3" footer="0.3"/>
  <legacy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B5C66-59E4-425A-9B75-61507C3919C9}">
  <dimension ref="A1:I17"/>
  <sheetViews>
    <sheetView workbookViewId="0">
      <selection activeCell="B1" sqref="B1:D13"/>
    </sheetView>
  </sheetViews>
  <sheetFormatPr defaultRowHeight="14.4" x14ac:dyDescent="0.3"/>
  <sheetData>
    <row r="1" spans="1:9" x14ac:dyDescent="0.3">
      <c r="B1" t="s">
        <v>64</v>
      </c>
      <c r="C1" s="72" t="s">
        <v>65</v>
      </c>
      <c r="D1" t="s">
        <v>66</v>
      </c>
      <c r="I1" t="s">
        <v>127</v>
      </c>
    </row>
    <row r="2" spans="1:9" x14ac:dyDescent="0.3">
      <c r="A2" t="s">
        <v>3</v>
      </c>
      <c r="B2" s="26">
        <v>2.3401607519482091</v>
      </c>
      <c r="C2" s="26">
        <v>0.84403457792966718</v>
      </c>
      <c r="D2">
        <v>12</v>
      </c>
      <c r="H2" t="s">
        <v>3</v>
      </c>
      <c r="I2" s="26">
        <v>0.50851290322580645</v>
      </c>
    </row>
    <row r="3" spans="1:9" x14ac:dyDescent="0.3">
      <c r="B3" s="26">
        <v>2.2061323405226707</v>
      </c>
      <c r="C3" s="26">
        <v>0.95811110183730153</v>
      </c>
      <c r="D3">
        <v>10</v>
      </c>
      <c r="I3" s="26">
        <v>0.44013225806451611</v>
      </c>
    </row>
    <row r="4" spans="1:9" x14ac:dyDescent="0.3">
      <c r="B4" s="26">
        <v>2.3551991381124942</v>
      </c>
      <c r="C4" s="26">
        <v>0.94780185739107259</v>
      </c>
      <c r="D4">
        <v>10</v>
      </c>
      <c r="I4" s="26">
        <v>0.3865354838709677</v>
      </c>
    </row>
    <row r="5" spans="1:9" x14ac:dyDescent="0.3">
      <c r="A5" t="s">
        <v>87</v>
      </c>
      <c r="B5" s="26">
        <v>0.27548751265396954</v>
      </c>
      <c r="C5" s="26">
        <v>0.14157257609644067</v>
      </c>
      <c r="D5">
        <v>0</v>
      </c>
      <c r="H5" t="s">
        <v>87</v>
      </c>
      <c r="I5" s="26">
        <v>3.0338709677419355E-2</v>
      </c>
    </row>
    <row r="6" spans="1:9" x14ac:dyDescent="0.3">
      <c r="B6" s="26">
        <v>0.17931192788244055</v>
      </c>
      <c r="C6" s="26">
        <v>7.477888209570617E-2</v>
      </c>
      <c r="D6">
        <v>0</v>
      </c>
      <c r="I6" s="26">
        <v>1.4599999999999997E-2</v>
      </c>
    </row>
    <row r="7" spans="1:9" x14ac:dyDescent="0.3">
      <c r="B7" s="26">
        <v>4.3329160022741398E-2</v>
      </c>
      <c r="C7" s="26">
        <v>2.4182464648231455E-2</v>
      </c>
      <c r="D7">
        <v>0</v>
      </c>
      <c r="I7" s="26">
        <v>2.4935483870967699E-3</v>
      </c>
    </row>
    <row r="8" spans="1:9" x14ac:dyDescent="0.3">
      <c r="A8" t="s">
        <v>88</v>
      </c>
      <c r="B8" s="26">
        <v>1.4270087766809807</v>
      </c>
      <c r="C8" s="26">
        <v>0.59510888272265761</v>
      </c>
      <c r="D8">
        <v>9</v>
      </c>
      <c r="G8" s="3"/>
      <c r="H8" t="s">
        <v>88</v>
      </c>
      <c r="I8" s="26">
        <v>0.25918709677419355</v>
      </c>
    </row>
    <row r="9" spans="1:9" x14ac:dyDescent="0.3">
      <c r="B9" s="26">
        <v>0.26892769156297602</v>
      </c>
      <c r="C9" s="26">
        <v>0.55000000000000004</v>
      </c>
      <c r="D9">
        <v>1</v>
      </c>
      <c r="I9" s="26">
        <v>5.8803225806451608E-2</v>
      </c>
    </row>
    <row r="10" spans="1:9" x14ac:dyDescent="0.3">
      <c r="B10" s="26">
        <v>2.0306055414650808</v>
      </c>
      <c r="C10" s="26">
        <v>0.76944351252919452</v>
      </c>
      <c r="D10">
        <v>9</v>
      </c>
      <c r="I10" s="26">
        <v>0.38129354838709684</v>
      </c>
    </row>
    <row r="11" spans="1:9" x14ac:dyDescent="0.3">
      <c r="A11" t="s">
        <v>2</v>
      </c>
      <c r="B11" s="26">
        <v>1.1313418900369867</v>
      </c>
      <c r="C11" s="26">
        <v>0.34724013755712946</v>
      </c>
      <c r="D11">
        <v>4</v>
      </c>
      <c r="H11" t="s">
        <v>2</v>
      </c>
      <c r="I11" s="26">
        <v>0.20910322580645158</v>
      </c>
    </row>
    <row r="12" spans="1:9" x14ac:dyDescent="0.3">
      <c r="B12" s="26">
        <v>0.85478623811061683</v>
      </c>
      <c r="C12" s="26">
        <v>0.439273230845521</v>
      </c>
      <c r="D12">
        <v>5</v>
      </c>
      <c r="G12" s="3"/>
      <c r="I12" s="26">
        <v>0.13656451612903225</v>
      </c>
    </row>
    <row r="13" spans="1:9" x14ac:dyDescent="0.3">
      <c r="B13" s="26">
        <v>0.51728360420619379</v>
      </c>
      <c r="C13" s="26">
        <v>0.18257841587941143</v>
      </c>
      <c r="D13">
        <v>2</v>
      </c>
      <c r="G13" s="3"/>
      <c r="I13" s="26">
        <v>5.5758064516129059E-2</v>
      </c>
    </row>
    <row r="17" spans="2:9" x14ac:dyDescent="0.3">
      <c r="B17" s="71" t="s">
        <v>126</v>
      </c>
      <c r="C17" t="s">
        <v>129</v>
      </c>
      <c r="I17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8F68A-2D66-4328-A041-F11B93BB8DB1}">
  <dimension ref="A1:AF52"/>
  <sheetViews>
    <sheetView tabSelected="1" topLeftCell="D16" workbookViewId="0">
      <selection activeCell="B36" sqref="B36"/>
    </sheetView>
  </sheetViews>
  <sheetFormatPr defaultRowHeight="14.4" x14ac:dyDescent="0.3"/>
  <sheetData>
    <row r="1" spans="1:32" s="71" customFormat="1" x14ac:dyDescent="0.3">
      <c r="A1" s="71" t="s">
        <v>64</v>
      </c>
      <c r="G1" s="71" t="s">
        <v>64</v>
      </c>
      <c r="H1" s="71" t="s">
        <v>97</v>
      </c>
      <c r="I1" s="71" t="s">
        <v>96</v>
      </c>
      <c r="J1" s="71" t="s">
        <v>162</v>
      </c>
      <c r="K1" s="71" t="s">
        <v>65</v>
      </c>
      <c r="R1" s="71" t="s">
        <v>65</v>
      </c>
      <c r="S1" s="71" t="s">
        <v>97</v>
      </c>
      <c r="T1" s="71" t="s">
        <v>96</v>
      </c>
      <c r="U1" s="71" t="s">
        <v>162</v>
      </c>
      <c r="V1" s="71" t="s">
        <v>66</v>
      </c>
      <c r="AC1" s="71" t="s">
        <v>66</v>
      </c>
      <c r="AD1" s="71" t="s">
        <v>97</v>
      </c>
      <c r="AE1" s="71" t="s">
        <v>96</v>
      </c>
      <c r="AF1" s="71" t="s">
        <v>162</v>
      </c>
    </row>
    <row r="2" spans="1:32" x14ac:dyDescent="0.3">
      <c r="A2" s="12" t="s">
        <v>3</v>
      </c>
      <c r="B2" s="12" t="s">
        <v>87</v>
      </c>
      <c r="C2" s="12" t="s">
        <v>88</v>
      </c>
      <c r="D2" s="12" t="s">
        <v>2</v>
      </c>
      <c r="E2" s="12"/>
      <c r="F2" t="s">
        <v>3</v>
      </c>
      <c r="G2" s="26">
        <v>2.300497410194458</v>
      </c>
      <c r="H2" s="26">
        <v>8.2067734495521974E-2</v>
      </c>
      <c r="I2" t="s">
        <v>131</v>
      </c>
      <c r="J2" t="s">
        <v>131</v>
      </c>
      <c r="K2" s="12" t="s">
        <v>3</v>
      </c>
      <c r="L2" s="12" t="s">
        <v>87</v>
      </c>
      <c r="M2" s="12" t="s">
        <v>88</v>
      </c>
      <c r="N2" s="12" t="s">
        <v>2</v>
      </c>
      <c r="Q2" t="s">
        <v>3</v>
      </c>
      <c r="R2" s="26">
        <v>0.9166491790526804</v>
      </c>
      <c r="S2" s="26">
        <v>6.3096991627602683E-2</v>
      </c>
      <c r="T2" t="s">
        <v>131</v>
      </c>
      <c r="U2" t="s">
        <v>131</v>
      </c>
      <c r="V2" s="12" t="s">
        <v>3</v>
      </c>
      <c r="W2" s="12" t="s">
        <v>87</v>
      </c>
      <c r="X2" s="12" t="s">
        <v>88</v>
      </c>
      <c r="Y2" s="12" t="s">
        <v>2</v>
      </c>
      <c r="AB2" t="s">
        <v>3</v>
      </c>
      <c r="AC2" s="26">
        <v>10.666666666666666</v>
      </c>
      <c r="AD2" s="26">
        <v>1.1547005383792517</v>
      </c>
      <c r="AE2" t="s">
        <v>160</v>
      </c>
      <c r="AF2" t="s">
        <v>160</v>
      </c>
    </row>
    <row r="3" spans="1:32" x14ac:dyDescent="0.3">
      <c r="A3" s="26">
        <f>SUM('Biod.ix 216'!$P7:$S14)*-1</f>
        <v>2.3401607519482091</v>
      </c>
      <c r="B3" s="26">
        <f>SUM('Biod.ix 216'!$P20:$S27)*-1</f>
        <v>0.27548751265396954</v>
      </c>
      <c r="C3" s="26">
        <f>SUM('Biod.ix 216'!$P32:$S39)*-1</f>
        <v>1.4270087766809807</v>
      </c>
      <c r="D3" s="26">
        <f>SUM('Biod.ix 216'!$P44:$S51)*-1</f>
        <v>1.1313418900369867</v>
      </c>
      <c r="F3" t="s">
        <v>87</v>
      </c>
      <c r="G3" s="26">
        <v>0.1660428668530505</v>
      </c>
      <c r="H3" s="26">
        <v>0.11664658657484445</v>
      </c>
      <c r="I3" t="s">
        <v>132</v>
      </c>
      <c r="J3" t="s">
        <v>132</v>
      </c>
      <c r="K3" s="26">
        <f>A3/LN(COUNTIF('Biod.ix 216'!$B$7:$E$14,"&gt;0"))</f>
        <v>0.84403457792966718</v>
      </c>
      <c r="L3" s="26">
        <f>B3/LN(COUNTIF('Biod.ix 216'!$B$20:$E$27,"&gt;0"))</f>
        <v>0.14157257609644067</v>
      </c>
      <c r="M3" s="26">
        <f>C3/LN(COUNTIF('Biod.ix 216'!$B$32:$E$39,"&gt;0"))</f>
        <v>0.59510888272265761</v>
      </c>
      <c r="N3" s="26">
        <v>0.34724013755712946</v>
      </c>
      <c r="Q3" t="s">
        <v>87</v>
      </c>
      <c r="R3" s="26">
        <v>8.0177974280126102E-2</v>
      </c>
      <c r="S3" s="26">
        <v>5.8881000448087167E-2</v>
      </c>
      <c r="T3" t="s">
        <v>135</v>
      </c>
      <c r="U3" t="s">
        <v>133</v>
      </c>
      <c r="V3">
        <v>12</v>
      </c>
      <c r="W3">
        <v>0</v>
      </c>
      <c r="X3">
        <v>9</v>
      </c>
      <c r="Y3">
        <v>4</v>
      </c>
      <c r="AB3" t="s">
        <v>87</v>
      </c>
      <c r="AC3" s="26">
        <v>0</v>
      </c>
      <c r="AD3" s="26">
        <v>0</v>
      </c>
    </row>
    <row r="4" spans="1:32" x14ac:dyDescent="0.3">
      <c r="A4" s="26">
        <f>SUM('Biod.ix 216'!$T7:$W14)*-1</f>
        <v>2.2061323405226707</v>
      </c>
      <c r="B4" s="26">
        <f>SUM('Biod.ix 216'!$T20:$W27)*-1</f>
        <v>0.17931192788244055</v>
      </c>
      <c r="C4" s="26">
        <f>SUM('Biod.ix 216'!$T32:$W39)*-1</f>
        <v>0.26892769156297602</v>
      </c>
      <c r="D4" s="26">
        <f>SUM('Biod.ix 216'!$T44:$W51)*-1</f>
        <v>0.85478623811061683</v>
      </c>
      <c r="F4" t="s">
        <v>88</v>
      </c>
      <c r="G4" s="26">
        <v>1.2421806699030125</v>
      </c>
      <c r="H4" s="26">
        <v>0.89526436514600072</v>
      </c>
      <c r="I4" t="s">
        <v>134</v>
      </c>
      <c r="J4" t="s">
        <v>131</v>
      </c>
      <c r="K4" s="26">
        <f>A4/LN(COUNTIF('Biod.ix 216'!$F$7:$I$14,"&gt;0"))</f>
        <v>0.95811110183730153</v>
      </c>
      <c r="L4" s="26">
        <f>B4/LN(COUNTIF('Biod.ix 216'!$F$20:$I$27,"&gt;0"))</f>
        <v>7.477888209570617E-2</v>
      </c>
      <c r="M4" s="26">
        <v>0.55000000000000004</v>
      </c>
      <c r="N4" s="26">
        <v>0.439273230845521</v>
      </c>
      <c r="Q4" t="s">
        <v>88</v>
      </c>
      <c r="R4" s="26">
        <v>0.63818413175061739</v>
      </c>
      <c r="S4" s="26">
        <v>0.11588991158380979</v>
      </c>
      <c r="T4" t="s">
        <v>132</v>
      </c>
      <c r="U4" t="s">
        <v>134</v>
      </c>
      <c r="V4">
        <v>10</v>
      </c>
      <c r="W4">
        <v>0</v>
      </c>
      <c r="X4">
        <v>1</v>
      </c>
      <c r="Y4">
        <v>5</v>
      </c>
      <c r="AB4" t="s">
        <v>88</v>
      </c>
      <c r="AC4" s="26">
        <v>6.333333333333333</v>
      </c>
      <c r="AD4" s="26">
        <v>4.6188021535170067</v>
      </c>
    </row>
    <row r="5" spans="1:32" x14ac:dyDescent="0.3">
      <c r="A5" s="26">
        <f>SUM('Biod.ix 216'!$X7:$AA14)*-1</f>
        <v>2.3551991381124942</v>
      </c>
      <c r="B5" s="26">
        <f>SUM('Biod.ix 216'!$X20:$AA27)*-1</f>
        <v>4.3329160022741398E-2</v>
      </c>
      <c r="C5" s="26">
        <f>SUM('Biod.ix 216'!$X32:$AA39)*-1</f>
        <v>2.0306055414650808</v>
      </c>
      <c r="D5" s="26">
        <f>SUM('Biod.ix 216'!$X44:$AA51)*-1</f>
        <v>0.51728360420619379</v>
      </c>
      <c r="F5" t="s">
        <v>2</v>
      </c>
      <c r="G5" s="26">
        <v>0.83447057745126585</v>
      </c>
      <c r="H5" s="26">
        <v>0.30753282613467831</v>
      </c>
      <c r="I5" t="s">
        <v>132</v>
      </c>
      <c r="J5" t="s">
        <v>131</v>
      </c>
      <c r="K5" s="26">
        <f>A5/LN(COUNTIF('Biod.ix 216'!$J$7:$M$14,"&gt;0"))</f>
        <v>0.94780185739107259</v>
      </c>
      <c r="L5" s="26">
        <f>B5/LN(COUNTIF('Biod.ix 216'!$J$20:$M$27,"&gt;0"))</f>
        <v>2.4182464648231455E-2</v>
      </c>
      <c r="M5" s="26">
        <f>C5/LN(COUNTIF('Biod.ix 216'!$J$32:$M$39,"&gt;0"))</f>
        <v>0.76944351252919452</v>
      </c>
      <c r="N5" s="26">
        <v>0.18257841587941143</v>
      </c>
      <c r="Q5" t="s">
        <v>2</v>
      </c>
      <c r="R5" s="26">
        <v>0.3230305947606873</v>
      </c>
      <c r="S5" s="26">
        <v>0.13004858122805837</v>
      </c>
      <c r="T5" t="s">
        <v>133</v>
      </c>
      <c r="U5" t="s">
        <v>163</v>
      </c>
      <c r="V5">
        <v>10</v>
      </c>
      <c r="W5">
        <v>0</v>
      </c>
      <c r="X5">
        <v>9</v>
      </c>
      <c r="Y5">
        <v>2</v>
      </c>
      <c r="AB5" t="s">
        <v>2</v>
      </c>
      <c r="AC5" s="26">
        <v>3.6666666666666665</v>
      </c>
      <c r="AD5" s="26">
        <v>1.5275252316519463</v>
      </c>
    </row>
    <row r="7" spans="1:32" x14ac:dyDescent="0.3">
      <c r="A7" s="72" t="s">
        <v>98</v>
      </c>
      <c r="B7" s="72"/>
      <c r="C7" s="72"/>
      <c r="D7" s="72"/>
      <c r="E7" s="72"/>
      <c r="F7" s="72"/>
      <c r="K7" s="72" t="s">
        <v>98</v>
      </c>
      <c r="L7" s="72"/>
      <c r="M7" s="72"/>
      <c r="N7" s="72"/>
      <c r="O7" s="72"/>
      <c r="P7" s="72"/>
      <c r="V7" s="72" t="s">
        <v>98</v>
      </c>
      <c r="W7" s="72"/>
      <c r="X7" s="72"/>
      <c r="Y7" s="72"/>
      <c r="Z7" s="72"/>
      <c r="AA7" s="72"/>
    </row>
    <row r="8" spans="1:32" x14ac:dyDescent="0.3">
      <c r="A8" s="72"/>
      <c r="B8" s="72"/>
      <c r="C8" s="72"/>
      <c r="D8" s="72"/>
      <c r="E8" s="72"/>
      <c r="F8" s="72"/>
      <c r="K8" s="72"/>
      <c r="L8" s="72"/>
      <c r="M8" s="72"/>
      <c r="N8" s="72"/>
      <c r="O8" s="72"/>
      <c r="P8" s="72"/>
      <c r="S8" s="26"/>
      <c r="T8" s="26"/>
      <c r="U8" s="26"/>
      <c r="V8" s="72"/>
      <c r="W8" s="72"/>
      <c r="X8" s="72"/>
      <c r="Y8" s="72"/>
      <c r="Z8" s="72"/>
      <c r="AA8" s="72"/>
      <c r="AC8" s="83"/>
    </row>
    <row r="9" spans="1:32" x14ac:dyDescent="0.3">
      <c r="A9" s="72"/>
      <c r="B9" s="72" t="s">
        <v>99</v>
      </c>
      <c r="C9" s="72" t="s">
        <v>100</v>
      </c>
      <c r="D9" s="72" t="s">
        <v>101</v>
      </c>
      <c r="E9" s="72" t="s">
        <v>6</v>
      </c>
      <c r="F9" s="72" t="s">
        <v>102</v>
      </c>
      <c r="I9" s="26"/>
      <c r="K9" s="72"/>
      <c r="L9" s="72" t="s">
        <v>99</v>
      </c>
      <c r="M9" s="72" t="s">
        <v>100</v>
      </c>
      <c r="N9" s="72" t="s">
        <v>101</v>
      </c>
      <c r="O9" s="72" t="s">
        <v>6</v>
      </c>
      <c r="P9" s="72" t="s">
        <v>102</v>
      </c>
      <c r="S9" s="26"/>
      <c r="T9" s="26"/>
      <c r="U9" s="26"/>
      <c r="V9" s="73"/>
      <c r="W9" s="73" t="s">
        <v>99</v>
      </c>
      <c r="X9" s="73" t="s">
        <v>100</v>
      </c>
      <c r="Y9" s="73" t="s">
        <v>101</v>
      </c>
      <c r="Z9" s="72" t="s">
        <v>6</v>
      </c>
      <c r="AA9" s="72" t="s">
        <v>102</v>
      </c>
      <c r="AC9" s="83"/>
    </row>
    <row r="10" spans="1:32" x14ac:dyDescent="0.3">
      <c r="A10" s="72" t="s">
        <v>103</v>
      </c>
      <c r="B10" s="72">
        <v>7.2161999999999997</v>
      </c>
      <c r="C10" s="86">
        <v>3</v>
      </c>
      <c r="D10" s="72">
        <v>2.4054000000000002</v>
      </c>
      <c r="E10" s="88">
        <v>10.52</v>
      </c>
      <c r="F10" s="86">
        <v>3.7720000000000002E-3</v>
      </c>
      <c r="I10" s="26"/>
      <c r="K10" s="72" t="s">
        <v>103</v>
      </c>
      <c r="L10" s="72">
        <v>1.20949</v>
      </c>
      <c r="M10" s="86">
        <v>3</v>
      </c>
      <c r="N10" s="72">
        <v>0.40316400000000002</v>
      </c>
      <c r="O10" s="86">
        <v>41.56</v>
      </c>
      <c r="P10" s="87">
        <v>3.1720000000000001E-5</v>
      </c>
      <c r="S10" s="26"/>
      <c r="T10" s="26"/>
      <c r="U10" s="26"/>
      <c r="V10" s="72" t="s">
        <v>103</v>
      </c>
      <c r="W10" s="72">
        <v>74.888900000000007</v>
      </c>
      <c r="X10" s="72">
        <v>2</v>
      </c>
      <c r="Y10" s="72">
        <v>37.444400000000002</v>
      </c>
      <c r="Z10" s="72">
        <v>4.4930000000000003</v>
      </c>
      <c r="AA10" s="86">
        <v>6.4170000000000005E-2</v>
      </c>
      <c r="AC10" s="83"/>
    </row>
    <row r="11" spans="1:32" x14ac:dyDescent="0.3">
      <c r="A11" s="72" t="s">
        <v>104</v>
      </c>
      <c r="B11" s="72">
        <v>1.8298700000000001</v>
      </c>
      <c r="C11" s="86">
        <v>8</v>
      </c>
      <c r="D11" s="72">
        <v>0.22873299999999999</v>
      </c>
      <c r="E11" s="72" t="s">
        <v>105</v>
      </c>
      <c r="F11" s="72"/>
      <c r="I11" s="26"/>
      <c r="K11" s="72" t="s">
        <v>104</v>
      </c>
      <c r="L11" s="72">
        <v>7.7600000000000002E-2</v>
      </c>
      <c r="M11" s="86">
        <v>8</v>
      </c>
      <c r="N11" s="72">
        <v>9.7000000000000003E-3</v>
      </c>
      <c r="O11" s="72" t="s">
        <v>105</v>
      </c>
      <c r="P11" s="72"/>
      <c r="V11" s="72" t="s">
        <v>104</v>
      </c>
      <c r="W11" s="72">
        <v>50</v>
      </c>
      <c r="X11" s="72">
        <v>6</v>
      </c>
      <c r="Y11" s="72">
        <v>8.3333300000000001</v>
      </c>
      <c r="Z11" s="72" t="s">
        <v>105</v>
      </c>
      <c r="AA11" s="72"/>
      <c r="AC11" s="83"/>
    </row>
    <row r="12" spans="1:32" x14ac:dyDescent="0.3">
      <c r="A12" s="72" t="s">
        <v>106</v>
      </c>
      <c r="B12" s="72">
        <v>9.0460700000000003</v>
      </c>
      <c r="C12" s="72">
        <v>11</v>
      </c>
      <c r="D12" s="72">
        <v>9.1400000000000006E-3</v>
      </c>
      <c r="E12" s="72"/>
      <c r="F12" s="72"/>
      <c r="I12" s="26"/>
      <c r="K12" s="72" t="s">
        <v>106</v>
      </c>
      <c r="L12" s="72">
        <v>1.2870900000000001</v>
      </c>
      <c r="M12" s="72">
        <v>11</v>
      </c>
      <c r="N12" s="74">
        <v>6.0000000000000002E-5</v>
      </c>
      <c r="O12" s="72"/>
      <c r="P12" s="72"/>
      <c r="V12" s="72" t="s">
        <v>106</v>
      </c>
      <c r="W12" s="72">
        <v>124.889</v>
      </c>
      <c r="X12" s="72">
        <v>8</v>
      </c>
      <c r="Y12" s="72">
        <v>7.8960000000000002E-2</v>
      </c>
      <c r="Z12" s="72"/>
      <c r="AA12" s="72"/>
    </row>
    <row r="13" spans="1:32" x14ac:dyDescent="0.3">
      <c r="A13" s="72"/>
      <c r="B13" s="72"/>
      <c r="C13" s="72"/>
      <c r="D13" s="72"/>
      <c r="E13" s="72"/>
      <c r="F13" s="72"/>
      <c r="I13" s="26"/>
      <c r="K13" s="72"/>
      <c r="L13" s="72"/>
      <c r="M13" s="72"/>
      <c r="N13" s="72"/>
      <c r="O13" s="72"/>
      <c r="P13" s="72"/>
      <c r="V13" s="72"/>
      <c r="W13" s="72"/>
      <c r="X13" s="72"/>
      <c r="Y13" s="72"/>
      <c r="Z13" s="72"/>
      <c r="AA13" s="72"/>
    </row>
    <row r="14" spans="1:32" x14ac:dyDescent="0.3">
      <c r="A14" s="72" t="s">
        <v>107</v>
      </c>
      <c r="B14" s="72"/>
      <c r="C14" s="72"/>
      <c r="D14" s="72"/>
      <c r="E14" s="72"/>
      <c r="F14" s="72"/>
      <c r="I14" s="26"/>
      <c r="K14" s="72" t="s">
        <v>107</v>
      </c>
      <c r="L14" s="72"/>
      <c r="M14" s="72"/>
      <c r="N14" s="72"/>
      <c r="O14" s="72"/>
      <c r="P14" s="72"/>
      <c r="V14" s="72" t="s">
        <v>107</v>
      </c>
      <c r="W14" s="72"/>
      <c r="X14" s="72"/>
      <c r="Y14" s="72"/>
      <c r="Z14" s="72"/>
      <c r="AA14" s="72"/>
    </row>
    <row r="15" spans="1:32" x14ac:dyDescent="0.3">
      <c r="A15" s="72" t="s">
        <v>108</v>
      </c>
      <c r="B15" s="72">
        <v>0.72555599999999998</v>
      </c>
      <c r="C15" s="72" t="s">
        <v>109</v>
      </c>
      <c r="D15" s="72">
        <v>0.22873299999999999</v>
      </c>
      <c r="E15" s="72" t="s">
        <v>110</v>
      </c>
      <c r="F15" s="72">
        <v>0.76031000000000004</v>
      </c>
      <c r="I15" s="26"/>
      <c r="K15" s="72" t="s">
        <v>108</v>
      </c>
      <c r="L15" s="72">
        <v>0.13115499999999999</v>
      </c>
      <c r="M15" s="72" t="s">
        <v>109</v>
      </c>
      <c r="N15" s="72">
        <v>9.7000000000000003E-3</v>
      </c>
      <c r="O15" s="72" t="s">
        <v>110</v>
      </c>
      <c r="P15" s="72">
        <v>0.93113500000000005</v>
      </c>
      <c r="V15" s="72" t="s">
        <v>108</v>
      </c>
      <c r="W15" s="72">
        <v>9.7036999999999995</v>
      </c>
      <c r="X15" s="72" t="s">
        <v>109</v>
      </c>
      <c r="Y15" s="72">
        <v>8.3333300000000001</v>
      </c>
      <c r="Z15" s="72" t="s">
        <v>110</v>
      </c>
      <c r="AA15" s="72">
        <v>0.53798800000000002</v>
      </c>
    </row>
    <row r="16" spans="1:32" x14ac:dyDescent="0.3">
      <c r="A16" s="72"/>
      <c r="B16" s="72"/>
      <c r="C16" s="72"/>
      <c r="D16" s="72"/>
      <c r="E16" s="72"/>
      <c r="F16" s="72"/>
      <c r="I16" s="26"/>
      <c r="K16" s="72"/>
      <c r="L16" s="72"/>
      <c r="M16" s="72"/>
      <c r="N16" s="72"/>
      <c r="O16" s="72"/>
      <c r="P16" s="72"/>
      <c r="V16" s="72"/>
      <c r="W16" s="72"/>
      <c r="X16" s="72"/>
      <c r="Y16" s="72"/>
      <c r="Z16" s="72"/>
      <c r="AA16" s="72"/>
    </row>
    <row r="17" spans="1:27" x14ac:dyDescent="0.3">
      <c r="A17" s="72" t="s">
        <v>111</v>
      </c>
      <c r="B17" s="72">
        <v>0.70409999999999995</v>
      </c>
      <c r="C17" s="72"/>
      <c r="D17" s="72"/>
      <c r="E17" s="72"/>
      <c r="F17" s="72"/>
      <c r="I17" s="26"/>
      <c r="K17" s="72" t="s">
        <v>111</v>
      </c>
      <c r="L17" s="72">
        <v>0.91020000000000001</v>
      </c>
      <c r="M17" s="72"/>
      <c r="N17" s="72"/>
      <c r="O17" s="72"/>
      <c r="P17" s="72"/>
      <c r="V17" s="72" t="s">
        <v>111</v>
      </c>
      <c r="W17" s="72">
        <v>0.437</v>
      </c>
      <c r="X17" s="72"/>
      <c r="Y17" s="72"/>
      <c r="Z17" s="72"/>
      <c r="AA17" s="72"/>
    </row>
    <row r="18" spans="1:27" x14ac:dyDescent="0.3">
      <c r="A18" s="72"/>
      <c r="B18" s="72"/>
      <c r="C18" s="72"/>
      <c r="D18" s="72"/>
      <c r="E18" s="73"/>
      <c r="F18" s="72"/>
      <c r="I18" s="26"/>
      <c r="K18" s="72"/>
      <c r="L18" s="72"/>
      <c r="M18" s="72"/>
      <c r="N18" s="72"/>
      <c r="O18" s="72"/>
      <c r="P18" s="72"/>
      <c r="V18" s="72"/>
      <c r="W18" s="72"/>
      <c r="X18" s="72"/>
      <c r="Y18" s="72"/>
      <c r="Z18" s="72"/>
      <c r="AA18" s="72"/>
    </row>
    <row r="19" spans="1:27" x14ac:dyDescent="0.3">
      <c r="A19" s="72" t="s">
        <v>112</v>
      </c>
      <c r="B19" s="72" t="s">
        <v>113</v>
      </c>
      <c r="C19" s="72">
        <v>4.0809999999999999E-2</v>
      </c>
      <c r="D19" s="72"/>
      <c r="E19" s="72"/>
      <c r="F19" s="72"/>
      <c r="I19" s="26"/>
      <c r="K19" s="72" t="s">
        <v>112</v>
      </c>
      <c r="L19" s="72" t="s">
        <v>113</v>
      </c>
      <c r="M19" s="72">
        <v>0.39179999999999998</v>
      </c>
      <c r="N19" s="72"/>
      <c r="O19" s="72"/>
      <c r="P19" s="72"/>
      <c r="V19" s="72" t="s">
        <v>112</v>
      </c>
      <c r="W19" s="72" t="s">
        <v>113</v>
      </c>
      <c r="X19" s="72">
        <v>3.083E-2</v>
      </c>
      <c r="Y19" s="72"/>
      <c r="Z19" s="72"/>
      <c r="AA19" s="72"/>
    </row>
    <row r="20" spans="1:27" x14ac:dyDescent="0.3">
      <c r="A20" s="72" t="s">
        <v>114</v>
      </c>
      <c r="B20" s="72" t="s">
        <v>113</v>
      </c>
      <c r="C20" s="72">
        <v>0.20280000000000001</v>
      </c>
      <c r="D20" s="72"/>
      <c r="E20" s="72"/>
      <c r="F20" s="72"/>
      <c r="I20" s="26"/>
      <c r="K20" s="72" t="s">
        <v>114</v>
      </c>
      <c r="L20" s="72" t="s">
        <v>113</v>
      </c>
      <c r="M20" s="72">
        <v>0.79720000000000002</v>
      </c>
      <c r="N20" s="72"/>
      <c r="O20" s="72"/>
      <c r="P20" s="72"/>
      <c r="V20" s="72" t="s">
        <v>114</v>
      </c>
      <c r="W20" s="72" t="s">
        <v>113</v>
      </c>
      <c r="X20" s="72">
        <v>0.66520000000000001</v>
      </c>
      <c r="Y20" s="72"/>
      <c r="Z20" s="72"/>
      <c r="AA20" s="72"/>
    </row>
    <row r="21" spans="1:27" x14ac:dyDescent="0.3">
      <c r="A21" s="72"/>
      <c r="B21" s="72"/>
      <c r="C21" s="72"/>
      <c r="D21" s="72"/>
      <c r="E21" s="72"/>
      <c r="F21" s="72"/>
      <c r="K21" s="72"/>
      <c r="L21" s="72"/>
      <c r="M21" s="72"/>
      <c r="N21" s="72"/>
      <c r="O21" s="72"/>
      <c r="P21" s="72"/>
      <c r="V21" s="72"/>
      <c r="W21" s="72"/>
      <c r="X21" s="72"/>
      <c r="Y21" s="72"/>
      <c r="Z21" s="72"/>
      <c r="AA21" s="72"/>
    </row>
    <row r="22" spans="1:27" x14ac:dyDescent="0.3">
      <c r="A22" s="72" t="s">
        <v>130</v>
      </c>
      <c r="B22" s="72"/>
      <c r="C22" s="72"/>
      <c r="D22" s="72"/>
      <c r="E22" s="72"/>
      <c r="F22" s="72"/>
      <c r="K22" s="72" t="s">
        <v>125</v>
      </c>
      <c r="L22" s="72"/>
      <c r="M22" s="72"/>
      <c r="N22" s="72"/>
      <c r="O22" s="72"/>
      <c r="P22" s="72"/>
      <c r="V22" s="72" t="s">
        <v>136</v>
      </c>
      <c r="W22" s="72"/>
      <c r="X22" s="72"/>
      <c r="Y22" s="72"/>
      <c r="Z22" s="72"/>
      <c r="AA22" s="72"/>
    </row>
    <row r="24" spans="1:27" x14ac:dyDescent="0.3">
      <c r="A24" s="72" t="s">
        <v>115</v>
      </c>
      <c r="K24" s="72" t="s">
        <v>115</v>
      </c>
      <c r="V24" s="72" t="s">
        <v>115</v>
      </c>
    </row>
    <row r="25" spans="1:27" x14ac:dyDescent="0.3">
      <c r="A25" s="72"/>
      <c r="B25" s="72" t="s">
        <v>3</v>
      </c>
      <c r="C25" s="72" t="s">
        <v>87</v>
      </c>
      <c r="D25" s="72" t="s">
        <v>88</v>
      </c>
      <c r="E25" s="72" t="s">
        <v>2</v>
      </c>
      <c r="K25" s="72"/>
      <c r="L25" s="72" t="s">
        <v>3</v>
      </c>
      <c r="M25" s="72" t="s">
        <v>87</v>
      </c>
      <c r="N25" s="72" t="s">
        <v>88</v>
      </c>
      <c r="O25" s="72" t="s">
        <v>2</v>
      </c>
      <c r="V25" s="72"/>
      <c r="W25" s="72" t="s">
        <v>3</v>
      </c>
      <c r="X25" s="72" t="s">
        <v>88</v>
      </c>
      <c r="Y25" s="72" t="s">
        <v>2</v>
      </c>
    </row>
    <row r="26" spans="1:27" x14ac:dyDescent="0.3">
      <c r="A26" s="72" t="s">
        <v>3</v>
      </c>
      <c r="B26" s="72"/>
      <c r="C26" s="87">
        <v>2.6389999999999999E-3</v>
      </c>
      <c r="D26" s="72">
        <v>9.9529999999999993E-2</v>
      </c>
      <c r="E26" s="86">
        <v>2.291E-2</v>
      </c>
      <c r="K26" s="72" t="s">
        <v>3</v>
      </c>
      <c r="L26" s="72"/>
      <c r="M26" s="87">
        <v>2.8589999999999999E-5</v>
      </c>
      <c r="N26" s="86">
        <v>3.5819999999999998E-2</v>
      </c>
      <c r="O26" s="87">
        <v>3.5639999999999999E-4</v>
      </c>
      <c r="V26" s="72" t="s">
        <v>3</v>
      </c>
      <c r="W26" s="72"/>
      <c r="X26" s="72">
        <v>0.23619999999999999</v>
      </c>
      <c r="Y26" s="72">
        <v>5.6469999999999999E-2</v>
      </c>
    </row>
    <row r="27" spans="1:27" x14ac:dyDescent="0.3">
      <c r="A27" s="72" t="s">
        <v>87</v>
      </c>
      <c r="B27" s="72">
        <v>7.7380000000000004</v>
      </c>
      <c r="C27" s="72"/>
      <c r="D27" s="72">
        <v>9.3719999999999998E-2</v>
      </c>
      <c r="E27" s="72">
        <v>0.37980000000000003</v>
      </c>
      <c r="K27" s="72" t="s">
        <v>87</v>
      </c>
      <c r="L27" s="72">
        <v>14.77</v>
      </c>
      <c r="M27" s="72"/>
      <c r="N27" s="86">
        <v>5.1130000000000001E-4</v>
      </c>
      <c r="O27" s="86">
        <v>6.0479999999999999E-2</v>
      </c>
      <c r="V27" s="72" t="s">
        <v>88</v>
      </c>
      <c r="W27" s="72">
        <v>2.6</v>
      </c>
      <c r="X27" s="72"/>
      <c r="Y27" s="72">
        <v>0.53139999999999998</v>
      </c>
    </row>
    <row r="28" spans="1:27" x14ac:dyDescent="0.3">
      <c r="A28" s="72" t="s">
        <v>88</v>
      </c>
      <c r="B28" s="72">
        <v>3.839</v>
      </c>
      <c r="C28" s="72">
        <v>3.899</v>
      </c>
      <c r="D28" s="72"/>
      <c r="E28" s="72">
        <v>0.72689999999999999</v>
      </c>
      <c r="K28" s="72" t="s">
        <v>88</v>
      </c>
      <c r="L28" s="72">
        <v>4.8659999999999997</v>
      </c>
      <c r="M28" s="72">
        <v>9.907</v>
      </c>
      <c r="N28" s="72"/>
      <c r="O28" s="86">
        <v>1.8100000000000002E-2</v>
      </c>
      <c r="V28" s="72" t="s">
        <v>2</v>
      </c>
      <c r="W28" s="72">
        <v>4.2</v>
      </c>
      <c r="X28" s="72">
        <v>1.6</v>
      </c>
      <c r="Y28" s="72"/>
    </row>
    <row r="29" spans="1:27" x14ac:dyDescent="0.3">
      <c r="A29" s="72" t="s">
        <v>2</v>
      </c>
      <c r="B29" s="72">
        <v>5.3239999999999998</v>
      </c>
      <c r="C29" s="72">
        <v>2.4140000000000001</v>
      </c>
      <c r="D29" s="72">
        <v>1.4850000000000001</v>
      </c>
      <c r="E29" s="72"/>
      <c r="K29" s="72" t="s">
        <v>2</v>
      </c>
      <c r="L29" s="72">
        <v>10.43</v>
      </c>
      <c r="M29" s="72">
        <v>4.3380000000000001</v>
      </c>
      <c r="N29" s="72">
        <v>5.569</v>
      </c>
      <c r="O29" s="72"/>
    </row>
    <row r="31" spans="1:27" x14ac:dyDescent="0.3">
      <c r="A31" s="72" t="s">
        <v>116</v>
      </c>
      <c r="K31" s="72" t="s">
        <v>116</v>
      </c>
      <c r="V31" s="72" t="s">
        <v>116</v>
      </c>
    </row>
    <row r="32" spans="1:27" x14ac:dyDescent="0.3">
      <c r="A32" s="72" t="s">
        <v>117</v>
      </c>
      <c r="B32" s="72"/>
      <c r="K32" s="72" t="s">
        <v>117</v>
      </c>
      <c r="L32" s="72"/>
      <c r="V32" s="72" t="s">
        <v>117</v>
      </c>
      <c r="W32" s="72"/>
    </row>
    <row r="33" spans="1:25" x14ac:dyDescent="0.3">
      <c r="A33" s="72"/>
      <c r="B33" s="72"/>
      <c r="K33" s="72"/>
      <c r="L33" s="72"/>
      <c r="V33" s="72"/>
      <c r="W33" s="72"/>
    </row>
    <row r="34" spans="1:25" x14ac:dyDescent="0.3">
      <c r="A34" s="72" t="s">
        <v>118</v>
      </c>
      <c r="B34" s="72">
        <v>8.7439999999999998</v>
      </c>
      <c r="K34" s="72" t="s">
        <v>118</v>
      </c>
      <c r="L34" s="72">
        <v>10.38</v>
      </c>
      <c r="V34" s="72" t="s">
        <v>118</v>
      </c>
      <c r="W34" s="72">
        <v>5.6</v>
      </c>
    </row>
    <row r="35" spans="1:25" x14ac:dyDescent="0.3">
      <c r="A35" s="72" t="s">
        <v>119</v>
      </c>
      <c r="B35" s="72">
        <v>8.7439999999999998</v>
      </c>
      <c r="K35" s="72" t="s">
        <v>119</v>
      </c>
      <c r="L35" s="72">
        <v>10.38</v>
      </c>
      <c r="V35" s="72" t="s">
        <v>119</v>
      </c>
      <c r="W35" s="72">
        <v>5.6950000000000003</v>
      </c>
    </row>
    <row r="36" spans="1:25" x14ac:dyDescent="0.3">
      <c r="A36" s="72" t="s">
        <v>113</v>
      </c>
      <c r="B36" s="72">
        <v>3.2899999999999999E-2</v>
      </c>
      <c r="K36" s="72" t="s">
        <v>113</v>
      </c>
      <c r="L36" s="72">
        <v>1.5559999999999999E-2</v>
      </c>
      <c r="V36" s="72" t="s">
        <v>113</v>
      </c>
      <c r="W36" s="72">
        <v>5.799E-2</v>
      </c>
    </row>
    <row r="37" spans="1:25" x14ac:dyDescent="0.3">
      <c r="A37" s="72"/>
      <c r="B37" s="72"/>
      <c r="K37" s="72"/>
      <c r="L37" s="72"/>
      <c r="V37" s="72"/>
      <c r="W37" s="72"/>
    </row>
    <row r="38" spans="1:25" x14ac:dyDescent="0.3">
      <c r="A38" s="72" t="s">
        <v>120</v>
      </c>
      <c r="B38" s="72"/>
      <c r="K38" s="72" t="s">
        <v>120</v>
      </c>
      <c r="L38" s="72"/>
      <c r="V38" s="72" t="s">
        <v>137</v>
      </c>
      <c r="W38" s="72"/>
    </row>
    <row r="40" spans="1:25" x14ac:dyDescent="0.3">
      <c r="A40" s="72" t="s">
        <v>121</v>
      </c>
      <c r="K40" s="72" t="s">
        <v>123</v>
      </c>
      <c r="V40" s="72" t="s">
        <v>123</v>
      </c>
    </row>
    <row r="41" spans="1:25" x14ac:dyDescent="0.3">
      <c r="A41" s="72"/>
      <c r="B41" s="72" t="s">
        <v>3</v>
      </c>
      <c r="C41" s="72" t="s">
        <v>87</v>
      </c>
      <c r="D41" s="72" t="s">
        <v>88</v>
      </c>
      <c r="E41" s="72" t="s">
        <v>2</v>
      </c>
      <c r="K41" s="72"/>
      <c r="L41" s="72" t="s">
        <v>3</v>
      </c>
      <c r="M41" s="72" t="s">
        <v>87</v>
      </c>
      <c r="N41" s="72" t="s">
        <v>88</v>
      </c>
      <c r="O41" s="72" t="s">
        <v>2</v>
      </c>
      <c r="V41" s="72"/>
      <c r="W41" s="72" t="s">
        <v>3</v>
      </c>
      <c r="X41" s="72" t="s">
        <v>88</v>
      </c>
      <c r="Y41" s="72" t="s">
        <v>2</v>
      </c>
    </row>
    <row r="42" spans="1:25" x14ac:dyDescent="0.3">
      <c r="A42" s="72" t="s">
        <v>3</v>
      </c>
      <c r="B42" s="72"/>
      <c r="C42" s="72">
        <v>8.0860000000000001E-2</v>
      </c>
      <c r="D42" s="72">
        <v>8.0860000000000001E-2</v>
      </c>
      <c r="E42" s="72">
        <v>8.0860000000000001E-2</v>
      </c>
      <c r="K42" s="72" t="s">
        <v>3</v>
      </c>
      <c r="L42" s="72"/>
      <c r="M42" s="72">
        <v>8.0860000000000001E-2</v>
      </c>
      <c r="N42" s="72">
        <v>8.0860000000000001E-2</v>
      </c>
      <c r="O42" s="72">
        <v>8.0860000000000001E-2</v>
      </c>
      <c r="V42" s="72" t="s">
        <v>3</v>
      </c>
      <c r="W42" s="72"/>
      <c r="X42" s="72">
        <v>7.22E-2</v>
      </c>
      <c r="Y42" s="72">
        <v>7.6520000000000005E-2</v>
      </c>
    </row>
    <row r="43" spans="1:25" x14ac:dyDescent="0.3">
      <c r="A43" s="72" t="s">
        <v>87</v>
      </c>
      <c r="B43" s="72">
        <v>8.0860000000000001E-2</v>
      </c>
      <c r="C43" s="72"/>
      <c r="D43" s="72">
        <v>0.19040000000000001</v>
      </c>
      <c r="E43" s="72">
        <v>8.0860000000000001E-2</v>
      </c>
      <c r="K43" s="72" t="s">
        <v>87</v>
      </c>
      <c r="L43" s="72">
        <v>8.0860000000000001E-2</v>
      </c>
      <c r="M43" s="72"/>
      <c r="N43" s="72">
        <v>8.0860000000000001E-2</v>
      </c>
      <c r="O43" s="72">
        <v>8.0860000000000001E-2</v>
      </c>
      <c r="V43" s="72" t="s">
        <v>88</v>
      </c>
      <c r="W43" s="72">
        <v>7.22E-2</v>
      </c>
      <c r="X43" s="72"/>
      <c r="Y43" s="72">
        <v>0.65790000000000004</v>
      </c>
    </row>
    <row r="44" spans="1:25" x14ac:dyDescent="0.3">
      <c r="A44" s="72" t="s">
        <v>88</v>
      </c>
      <c r="B44" s="72">
        <v>8.0860000000000001E-2</v>
      </c>
      <c r="C44" s="72">
        <v>0.19040000000000001</v>
      </c>
      <c r="D44" s="72"/>
      <c r="E44" s="72">
        <v>0.66249999999999998</v>
      </c>
      <c r="K44" s="72" t="s">
        <v>88</v>
      </c>
      <c r="L44" s="72">
        <v>8.0860000000000001E-2</v>
      </c>
      <c r="M44" s="72">
        <v>8.0860000000000001E-2</v>
      </c>
      <c r="N44" s="72"/>
      <c r="O44" s="72">
        <v>8.0860000000000001E-2</v>
      </c>
      <c r="V44" s="72" t="s">
        <v>2</v>
      </c>
      <c r="W44" s="72">
        <v>7.6520000000000005E-2</v>
      </c>
      <c r="X44" s="72">
        <v>0.65790000000000004</v>
      </c>
      <c r="Y44" s="72"/>
    </row>
    <row r="45" spans="1:25" x14ac:dyDescent="0.3">
      <c r="A45" s="72" t="s">
        <v>2</v>
      </c>
      <c r="B45" s="72">
        <v>8.0860000000000001E-2</v>
      </c>
      <c r="C45" s="72">
        <v>8.0860000000000001E-2</v>
      </c>
      <c r="D45" s="72">
        <v>0.66249999999999998</v>
      </c>
      <c r="E45" s="72"/>
      <c r="K45" s="72" t="s">
        <v>2</v>
      </c>
      <c r="L45" s="72">
        <v>8.0860000000000001E-2</v>
      </c>
      <c r="M45" s="72">
        <v>8.0860000000000001E-2</v>
      </c>
      <c r="N45" s="72">
        <v>8.0860000000000001E-2</v>
      </c>
      <c r="O45" s="72"/>
    </row>
    <row r="47" spans="1:25" x14ac:dyDescent="0.3">
      <c r="A47" s="72" t="s">
        <v>122</v>
      </c>
      <c r="K47" s="72" t="s">
        <v>124</v>
      </c>
      <c r="V47" t="s">
        <v>124</v>
      </c>
    </row>
    <row r="48" spans="1:25" x14ac:dyDescent="0.3">
      <c r="A48" s="72"/>
      <c r="B48" s="72" t="s">
        <v>3</v>
      </c>
      <c r="C48" s="72" t="s">
        <v>87</v>
      </c>
      <c r="D48" s="72" t="s">
        <v>88</v>
      </c>
      <c r="E48" s="72" t="s">
        <v>2</v>
      </c>
      <c r="K48" s="72"/>
      <c r="L48" s="72" t="s">
        <v>3</v>
      </c>
      <c r="M48" s="72" t="s">
        <v>87</v>
      </c>
      <c r="N48" s="72" t="s">
        <v>88</v>
      </c>
      <c r="O48" s="72" t="s">
        <v>2</v>
      </c>
      <c r="V48" s="72"/>
      <c r="W48" s="72" t="s">
        <v>3</v>
      </c>
      <c r="X48" s="72" t="s">
        <v>88</v>
      </c>
      <c r="Y48" s="72" t="s">
        <v>2</v>
      </c>
    </row>
    <row r="49" spans="1:25" x14ac:dyDescent="0.3">
      <c r="A49" s="72" t="s">
        <v>3</v>
      </c>
      <c r="B49" s="72"/>
      <c r="C49" s="96">
        <v>3.241E-3</v>
      </c>
      <c r="D49" s="72">
        <v>0.14099999999999999</v>
      </c>
      <c r="E49" s="72">
        <v>8.9429999999999996E-2</v>
      </c>
      <c r="K49" s="72" t="s">
        <v>3</v>
      </c>
      <c r="L49" s="72"/>
      <c r="M49" s="96">
        <v>2.235E-3</v>
      </c>
      <c r="N49" s="72">
        <v>0.30819999999999997</v>
      </c>
      <c r="O49" s="96">
        <v>4.1540000000000001E-2</v>
      </c>
      <c r="V49" s="72" t="s">
        <v>3</v>
      </c>
      <c r="W49" s="72"/>
      <c r="X49" s="72">
        <v>7.1239999999999998E-2</v>
      </c>
      <c r="Y49" s="72">
        <v>2.4140000000000002E-2</v>
      </c>
    </row>
    <row r="50" spans="1:25" x14ac:dyDescent="0.3">
      <c r="A50" s="72" t="s">
        <v>87</v>
      </c>
      <c r="B50" s="72">
        <v>3.241E-3</v>
      </c>
      <c r="C50" s="72"/>
      <c r="D50" s="72">
        <v>0.14099999999999999</v>
      </c>
      <c r="E50" s="72">
        <v>0.21290000000000001</v>
      </c>
      <c r="K50" s="72" t="s">
        <v>87</v>
      </c>
      <c r="L50" s="96">
        <v>2.235E-3</v>
      </c>
      <c r="M50" s="72"/>
      <c r="N50" s="96">
        <v>4.1540000000000001E-2</v>
      </c>
      <c r="O50" s="72">
        <v>0.30819999999999997</v>
      </c>
      <c r="V50" s="72" t="s">
        <v>88</v>
      </c>
      <c r="W50" s="72">
        <v>7.1239999999999998E-2</v>
      </c>
      <c r="X50" s="72"/>
      <c r="Y50" s="72">
        <v>0.65200000000000002</v>
      </c>
    </row>
    <row r="51" spans="1:25" x14ac:dyDescent="0.3">
      <c r="A51" s="72" t="s">
        <v>88</v>
      </c>
      <c r="B51" s="72">
        <v>0.14099999999999999</v>
      </c>
      <c r="C51" s="72">
        <v>0.14099999999999999</v>
      </c>
      <c r="D51" s="72"/>
      <c r="E51" s="72">
        <v>0.82079999999999997</v>
      </c>
      <c r="K51" s="72" t="s">
        <v>88</v>
      </c>
      <c r="L51" s="72">
        <v>0.30819999999999997</v>
      </c>
      <c r="M51" s="72">
        <v>4.1540000000000001E-2</v>
      </c>
      <c r="N51" s="72"/>
      <c r="O51" s="72">
        <v>0.30819999999999997</v>
      </c>
      <c r="V51" s="72" t="s">
        <v>2</v>
      </c>
      <c r="W51" s="72">
        <v>2.4140000000000002E-2</v>
      </c>
      <c r="X51" s="72">
        <v>0.65200000000000002</v>
      </c>
      <c r="Y51" s="72"/>
    </row>
    <row r="52" spans="1:25" x14ac:dyDescent="0.3">
      <c r="A52" s="72" t="s">
        <v>2</v>
      </c>
      <c r="B52" s="72">
        <v>8.9429999999999996E-2</v>
      </c>
      <c r="C52" s="72">
        <v>0.21290000000000001</v>
      </c>
      <c r="D52" s="72">
        <v>0.82079999999999997</v>
      </c>
      <c r="E52" s="72"/>
      <c r="K52" s="72" t="s">
        <v>2</v>
      </c>
      <c r="L52" s="72">
        <v>4.1540000000000001E-2</v>
      </c>
      <c r="M52" s="72">
        <v>0.30819999999999997</v>
      </c>
      <c r="N52" s="72">
        <v>0.30819999999999997</v>
      </c>
      <c r="O52" s="72"/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F87F3-4C3F-405A-876E-FDFB272706AC}">
  <dimension ref="B1:O51"/>
  <sheetViews>
    <sheetView workbookViewId="0">
      <selection activeCell="F35" sqref="F35"/>
    </sheetView>
  </sheetViews>
  <sheetFormatPr defaultRowHeight="14.4" x14ac:dyDescent="0.3"/>
  <sheetData>
    <row r="1" spans="2:15" x14ac:dyDescent="0.3">
      <c r="C1" t="s">
        <v>127</v>
      </c>
      <c r="E1" t="s">
        <v>3</v>
      </c>
      <c r="F1" t="s">
        <v>87</v>
      </c>
      <c r="G1" t="s">
        <v>88</v>
      </c>
      <c r="H1" t="s">
        <v>2</v>
      </c>
      <c r="M1" t="s">
        <v>139</v>
      </c>
      <c r="N1" t="s">
        <v>140</v>
      </c>
      <c r="O1" t="s">
        <v>161</v>
      </c>
    </row>
    <row r="2" spans="2:15" x14ac:dyDescent="0.3">
      <c r="B2" t="s">
        <v>3</v>
      </c>
      <c r="C2">
        <v>0.50851290322580645</v>
      </c>
      <c r="E2" s="26">
        <v>0.50851290322580645</v>
      </c>
      <c r="F2" s="26">
        <v>3.0338709677419355E-2</v>
      </c>
      <c r="G2" s="26">
        <v>0.25918709677419355</v>
      </c>
      <c r="H2" s="26">
        <v>0.20910322580645158</v>
      </c>
      <c r="L2" t="s">
        <v>3</v>
      </c>
      <c r="M2" s="26">
        <v>0.44506021505376347</v>
      </c>
      <c r="N2" s="26">
        <v>6.1137846528827103E-2</v>
      </c>
      <c r="O2" t="s">
        <v>131</v>
      </c>
    </row>
    <row r="3" spans="2:15" x14ac:dyDescent="0.3">
      <c r="C3">
        <v>0.44013225806451611</v>
      </c>
      <c r="E3" s="26">
        <v>0.44013225806451611</v>
      </c>
      <c r="F3" s="26">
        <v>1.4599999999999997E-2</v>
      </c>
      <c r="G3" s="26">
        <v>5.8803225806451608E-2</v>
      </c>
      <c r="H3" s="26">
        <v>0.13656451612903225</v>
      </c>
      <c r="L3" t="s">
        <v>87</v>
      </c>
      <c r="M3" s="26">
        <v>1.5810752688172041E-2</v>
      </c>
      <c r="N3" s="26">
        <v>1.3962008930485492E-2</v>
      </c>
      <c r="O3" t="s">
        <v>132</v>
      </c>
    </row>
    <row r="4" spans="2:15" x14ac:dyDescent="0.3">
      <c r="C4">
        <v>0.3865354838709677</v>
      </c>
      <c r="E4" s="26">
        <v>0.3865354838709677</v>
      </c>
      <c r="F4" s="26">
        <v>2.4935483870967699E-3</v>
      </c>
      <c r="G4" s="26">
        <v>0.38129354838709684</v>
      </c>
      <c r="H4" s="26">
        <v>5.5758064516129059E-2</v>
      </c>
      <c r="L4" t="s">
        <v>88</v>
      </c>
      <c r="M4" s="26">
        <v>0.23309462365591402</v>
      </c>
      <c r="N4" s="26">
        <v>0.16282080611707234</v>
      </c>
      <c r="O4" t="s">
        <v>131</v>
      </c>
    </row>
    <row r="5" spans="2:15" x14ac:dyDescent="0.3">
      <c r="B5" t="s">
        <v>87</v>
      </c>
      <c r="C5">
        <v>3.0338709677419355E-2</v>
      </c>
      <c r="L5" t="s">
        <v>2</v>
      </c>
      <c r="M5" s="26">
        <v>0.13380860215053764</v>
      </c>
      <c r="N5" s="26">
        <v>7.6709718544532554E-2</v>
      </c>
      <c r="O5" t="s">
        <v>131</v>
      </c>
    </row>
    <row r="6" spans="2:15" x14ac:dyDescent="0.3">
      <c r="C6">
        <v>1.4599999999999997E-2</v>
      </c>
      <c r="E6" s="72" t="s">
        <v>98</v>
      </c>
      <c r="F6" s="72"/>
      <c r="G6" s="72"/>
      <c r="H6" s="72"/>
      <c r="I6" s="72"/>
      <c r="J6" s="72"/>
    </row>
    <row r="7" spans="2:15" x14ac:dyDescent="0.3">
      <c r="C7">
        <v>2.4935483870967699E-3</v>
      </c>
      <c r="E7" s="72"/>
      <c r="F7" s="72"/>
      <c r="G7" s="72"/>
      <c r="H7" s="72"/>
      <c r="I7" s="72"/>
      <c r="J7" s="72"/>
    </row>
    <row r="8" spans="2:15" x14ac:dyDescent="0.3">
      <c r="B8" t="s">
        <v>88</v>
      </c>
      <c r="C8">
        <v>0.25918709677419355</v>
      </c>
      <c r="E8" s="72"/>
      <c r="F8" s="72" t="s">
        <v>99</v>
      </c>
      <c r="G8" s="72" t="s">
        <v>100</v>
      </c>
      <c r="H8" s="72" t="s">
        <v>101</v>
      </c>
      <c r="I8" s="72" t="s">
        <v>6</v>
      </c>
      <c r="J8" s="72" t="s">
        <v>102</v>
      </c>
    </row>
    <row r="9" spans="2:15" x14ac:dyDescent="0.3">
      <c r="C9">
        <v>5.8803225806451608E-2</v>
      </c>
      <c r="E9" s="72" t="s">
        <v>103</v>
      </c>
      <c r="F9" s="72">
        <v>0.30175800000000003</v>
      </c>
      <c r="G9" s="72">
        <v>3</v>
      </c>
      <c r="H9" s="72">
        <v>0.10058599999999999</v>
      </c>
      <c r="I9" s="72">
        <v>11.29</v>
      </c>
      <c r="J9" s="86">
        <v>3.0170000000000002E-3</v>
      </c>
    </row>
    <row r="10" spans="2:15" x14ac:dyDescent="0.3">
      <c r="C10">
        <v>0.38129354838709684</v>
      </c>
      <c r="E10" s="72" t="s">
        <v>104</v>
      </c>
      <c r="F10" s="72">
        <v>7.1266700000000002E-2</v>
      </c>
      <c r="G10" s="72">
        <v>8</v>
      </c>
      <c r="H10" s="72">
        <v>8.9083300000000008E-3</v>
      </c>
      <c r="I10" s="72" t="s">
        <v>105</v>
      </c>
      <c r="J10" s="72"/>
    </row>
    <row r="11" spans="2:15" x14ac:dyDescent="0.3">
      <c r="B11" t="s">
        <v>2</v>
      </c>
      <c r="C11">
        <v>0.20910322580645158</v>
      </c>
      <c r="E11" s="72" t="s">
        <v>106</v>
      </c>
      <c r="F11" s="72">
        <v>0.373025</v>
      </c>
      <c r="G11" s="72">
        <v>11</v>
      </c>
      <c r="H11" s="72">
        <v>6.6299999999999996E-3</v>
      </c>
      <c r="I11" s="72"/>
      <c r="J11" s="72"/>
    </row>
    <row r="12" spans="2:15" x14ac:dyDescent="0.3">
      <c r="C12">
        <v>0.13656451612903225</v>
      </c>
      <c r="E12" s="72"/>
      <c r="F12" s="72"/>
      <c r="G12" s="72"/>
      <c r="H12" s="72"/>
      <c r="I12" s="72"/>
      <c r="J12" s="72"/>
    </row>
    <row r="13" spans="2:15" x14ac:dyDescent="0.3">
      <c r="C13">
        <v>5.5758064516129059E-2</v>
      </c>
      <c r="E13" s="72" t="s">
        <v>107</v>
      </c>
      <c r="F13" s="72"/>
      <c r="G13" s="72"/>
      <c r="H13" s="72"/>
      <c r="I13" s="72"/>
      <c r="J13" s="72"/>
    </row>
    <row r="14" spans="2:15" x14ac:dyDescent="0.3">
      <c r="E14" s="72" t="s">
        <v>108</v>
      </c>
      <c r="F14" s="72">
        <v>3.0559300000000001E-2</v>
      </c>
      <c r="G14" s="72" t="s">
        <v>109</v>
      </c>
      <c r="H14" s="72">
        <v>8.9083300000000008E-3</v>
      </c>
      <c r="I14" s="72" t="s">
        <v>110</v>
      </c>
      <c r="J14" s="72">
        <v>0.77428699999999995</v>
      </c>
    </row>
    <row r="15" spans="2:15" x14ac:dyDescent="0.3">
      <c r="E15" s="72"/>
      <c r="F15" s="72"/>
      <c r="G15" s="72"/>
      <c r="H15" s="72"/>
      <c r="I15" s="72"/>
      <c r="J15" s="72"/>
    </row>
    <row r="16" spans="2:15" x14ac:dyDescent="0.3">
      <c r="E16" s="72" t="s">
        <v>111</v>
      </c>
      <c r="F16" s="72">
        <v>0.72009999999999996</v>
      </c>
      <c r="G16" s="72"/>
      <c r="H16" s="72"/>
      <c r="I16" s="72"/>
      <c r="J16" s="72"/>
    </row>
    <row r="17" spans="5:10" x14ac:dyDescent="0.3">
      <c r="E17" s="72"/>
      <c r="F17" s="72"/>
      <c r="G17" s="72"/>
      <c r="H17" s="72"/>
      <c r="I17" s="72"/>
      <c r="J17" s="72"/>
    </row>
    <row r="18" spans="5:10" x14ac:dyDescent="0.3">
      <c r="E18" s="72" t="s">
        <v>112</v>
      </c>
      <c r="F18" s="72" t="s">
        <v>113</v>
      </c>
      <c r="G18" s="72">
        <v>0.1231</v>
      </c>
      <c r="H18" s="72"/>
      <c r="I18" s="72"/>
      <c r="J18" s="72"/>
    </row>
    <row r="19" spans="5:10" x14ac:dyDescent="0.3">
      <c r="E19" s="72" t="s">
        <v>114</v>
      </c>
      <c r="F19" s="72" t="s">
        <v>113</v>
      </c>
      <c r="G19" s="72">
        <v>0.29680000000000001</v>
      </c>
      <c r="H19" s="72"/>
      <c r="I19" s="72"/>
      <c r="J19" s="72"/>
    </row>
    <row r="20" spans="5:10" x14ac:dyDescent="0.3">
      <c r="E20" s="72"/>
      <c r="F20" s="72"/>
      <c r="G20" s="72"/>
      <c r="H20" s="72"/>
      <c r="I20" s="72"/>
      <c r="J20" s="72"/>
    </row>
    <row r="21" spans="5:10" x14ac:dyDescent="0.3">
      <c r="E21" s="72" t="s">
        <v>138</v>
      </c>
      <c r="F21" s="72"/>
      <c r="G21" s="72"/>
      <c r="H21" s="72"/>
      <c r="I21" s="72"/>
      <c r="J21" s="72"/>
    </row>
    <row r="23" spans="5:10" x14ac:dyDescent="0.3">
      <c r="E23" s="72" t="s">
        <v>115</v>
      </c>
    </row>
    <row r="24" spans="5:10" x14ac:dyDescent="0.3">
      <c r="E24" s="72"/>
      <c r="F24" s="72" t="s">
        <v>3</v>
      </c>
      <c r="G24" s="72" t="s">
        <v>87</v>
      </c>
      <c r="H24" s="72" t="s">
        <v>88</v>
      </c>
      <c r="I24" s="72" t="s">
        <v>2</v>
      </c>
    </row>
    <row r="25" spans="5:10" x14ac:dyDescent="0.3">
      <c r="E25" s="72" t="s">
        <v>3</v>
      </c>
      <c r="F25" s="72"/>
      <c r="G25" s="86">
        <v>2.2169999999999998E-3</v>
      </c>
      <c r="H25" s="72">
        <v>9.2270000000000005E-2</v>
      </c>
      <c r="I25" s="86">
        <v>1.6160000000000001E-2</v>
      </c>
    </row>
    <row r="26" spans="5:10" x14ac:dyDescent="0.3">
      <c r="E26" s="72" t="s">
        <v>87</v>
      </c>
      <c r="F26" s="72">
        <v>7.952</v>
      </c>
      <c r="G26" s="72"/>
      <c r="H26" s="72">
        <v>8.1659999999999996E-2</v>
      </c>
      <c r="I26" s="72">
        <v>0.42970000000000003</v>
      </c>
    </row>
    <row r="27" spans="5:10" x14ac:dyDescent="0.3">
      <c r="E27" s="72" t="s">
        <v>88</v>
      </c>
      <c r="F27" s="72">
        <v>3.915</v>
      </c>
      <c r="G27" s="72">
        <v>4.0369999999999999</v>
      </c>
      <c r="H27" s="72"/>
      <c r="I27" s="72">
        <v>0.61319999999999997</v>
      </c>
    </row>
    <row r="28" spans="5:10" x14ac:dyDescent="0.3">
      <c r="E28" s="72" t="s">
        <v>2</v>
      </c>
      <c r="F28" s="72">
        <v>5.6890000000000001</v>
      </c>
      <c r="G28" s="72">
        <v>2.2629999999999999</v>
      </c>
      <c r="H28" s="72">
        <v>1.774</v>
      </c>
      <c r="I28" s="72"/>
    </row>
    <row r="31" spans="5:10" x14ac:dyDescent="0.3">
      <c r="E31" s="72" t="s">
        <v>117</v>
      </c>
      <c r="F31" s="72"/>
    </row>
    <row r="32" spans="5:10" x14ac:dyDescent="0.3">
      <c r="E32" s="72"/>
      <c r="F32" s="72"/>
    </row>
    <row r="33" spans="5:9" x14ac:dyDescent="0.3">
      <c r="E33" s="72" t="s">
        <v>118</v>
      </c>
      <c r="F33" s="72">
        <v>9.5510000000000002</v>
      </c>
    </row>
    <row r="34" spans="5:9" x14ac:dyDescent="0.3">
      <c r="E34" s="72" t="s">
        <v>119</v>
      </c>
      <c r="F34" s="72">
        <v>9.5850000000000009</v>
      </c>
    </row>
    <row r="35" spans="5:9" x14ac:dyDescent="0.3">
      <c r="E35" s="72" t="s">
        <v>113</v>
      </c>
      <c r="F35" s="96">
        <v>2.2450000000000001E-2</v>
      </c>
    </row>
    <row r="36" spans="5:9" x14ac:dyDescent="0.3">
      <c r="E36" s="72"/>
      <c r="F36" s="72"/>
    </row>
    <row r="37" spans="5:9" x14ac:dyDescent="0.3">
      <c r="E37" s="72" t="s">
        <v>120</v>
      </c>
      <c r="F37" s="72"/>
    </row>
    <row r="39" spans="5:9" x14ac:dyDescent="0.3">
      <c r="E39" s="72" t="s">
        <v>123</v>
      </c>
    </row>
    <row r="40" spans="5:9" x14ac:dyDescent="0.3">
      <c r="E40" s="72"/>
      <c r="F40" s="72" t="s">
        <v>3</v>
      </c>
      <c r="G40" s="72" t="s">
        <v>87</v>
      </c>
      <c r="H40" s="72" t="s">
        <v>88</v>
      </c>
      <c r="I40" s="72" t="s">
        <v>2</v>
      </c>
    </row>
    <row r="41" spans="5:9" x14ac:dyDescent="0.3">
      <c r="E41" s="72" t="s">
        <v>3</v>
      </c>
      <c r="F41" s="72"/>
      <c r="G41" s="72">
        <v>8.0860000000000001E-2</v>
      </c>
      <c r="H41" s="72">
        <v>8.0860000000000001E-2</v>
      </c>
      <c r="I41" s="72">
        <v>8.0860000000000001E-2</v>
      </c>
    </row>
    <row r="42" spans="5:9" x14ac:dyDescent="0.3">
      <c r="E42" s="72" t="s">
        <v>87</v>
      </c>
      <c r="F42" s="72">
        <v>8.0860000000000001E-2</v>
      </c>
      <c r="G42" s="72"/>
      <c r="H42" s="72">
        <v>8.0860000000000001E-2</v>
      </c>
      <c r="I42" s="72">
        <v>8.0860000000000001E-2</v>
      </c>
    </row>
    <row r="43" spans="5:9" x14ac:dyDescent="0.3">
      <c r="E43" s="72" t="s">
        <v>88</v>
      </c>
      <c r="F43" s="72">
        <v>8.0860000000000001E-2</v>
      </c>
      <c r="G43" s="72">
        <v>8.0860000000000001E-2</v>
      </c>
      <c r="H43" s="72"/>
      <c r="I43" s="72">
        <v>0.50660000000000005</v>
      </c>
    </row>
    <row r="44" spans="5:9" x14ac:dyDescent="0.3">
      <c r="E44" s="72" t="s">
        <v>2</v>
      </c>
      <c r="F44" s="72">
        <v>8.0860000000000001E-2</v>
      </c>
      <c r="G44" s="72">
        <v>8.0860000000000001E-2</v>
      </c>
      <c r="H44" s="72">
        <v>0.50660000000000005</v>
      </c>
      <c r="I44" s="72"/>
    </row>
    <row r="46" spans="5:9" x14ac:dyDescent="0.3">
      <c r="E46" s="72" t="s">
        <v>124</v>
      </c>
    </row>
    <row r="47" spans="5:9" x14ac:dyDescent="0.3">
      <c r="E47" s="72"/>
      <c r="F47" s="72" t="s">
        <v>3</v>
      </c>
      <c r="G47" s="72" t="s">
        <v>87</v>
      </c>
      <c r="H47" s="72" t="s">
        <v>88</v>
      </c>
      <c r="I47" s="72" t="s">
        <v>2</v>
      </c>
    </row>
    <row r="48" spans="5:9" x14ac:dyDescent="0.3">
      <c r="E48" s="72" t="s">
        <v>3</v>
      </c>
      <c r="F48" s="72"/>
      <c r="G48" s="96">
        <v>2.1949999999999999E-3</v>
      </c>
      <c r="H48" s="72">
        <v>0.19209999999999999</v>
      </c>
      <c r="I48" s="72">
        <v>7.8729999999999994E-2</v>
      </c>
    </row>
    <row r="49" spans="5:9" x14ac:dyDescent="0.3">
      <c r="E49" s="72" t="s">
        <v>87</v>
      </c>
      <c r="F49" s="72">
        <v>2.1949999999999999E-3</v>
      </c>
      <c r="G49" s="72"/>
      <c r="H49" s="72">
        <v>7.8729999999999994E-2</v>
      </c>
      <c r="I49" s="72">
        <v>0.19209999999999999</v>
      </c>
    </row>
    <row r="50" spans="5:9" x14ac:dyDescent="0.3">
      <c r="E50" s="72" t="s">
        <v>88</v>
      </c>
      <c r="F50" s="72">
        <v>0.19209999999999999</v>
      </c>
      <c r="G50" s="72">
        <v>7.8729999999999994E-2</v>
      </c>
      <c r="H50" s="72"/>
      <c r="I50" s="72">
        <v>0.65</v>
      </c>
    </row>
    <row r="51" spans="5:9" x14ac:dyDescent="0.3">
      <c r="E51" s="72" t="s">
        <v>2</v>
      </c>
      <c r="F51" s="72">
        <v>7.8729999999999994E-2</v>
      </c>
      <c r="G51" s="72">
        <v>0.19209999999999999</v>
      </c>
      <c r="H51" s="72">
        <v>0.65</v>
      </c>
      <c r="I51" s="7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1CD3D-2AE2-4C77-9AE8-69DBB7C8A8E6}">
  <dimension ref="A1:CA52"/>
  <sheetViews>
    <sheetView topLeftCell="BE1" workbookViewId="0">
      <selection activeCell="BJ10" sqref="BJ10"/>
    </sheetView>
  </sheetViews>
  <sheetFormatPr defaultRowHeight="14.4" x14ac:dyDescent="0.3"/>
  <sheetData>
    <row r="1" spans="1:79" x14ac:dyDescent="0.3">
      <c r="B1" t="s">
        <v>1</v>
      </c>
      <c r="C1" t="s">
        <v>55</v>
      </c>
      <c r="D1" t="s">
        <v>34</v>
      </c>
      <c r="E1" t="s">
        <v>35</v>
      </c>
      <c r="F1" t="s">
        <v>36</v>
      </c>
      <c r="G1" t="s">
        <v>40</v>
      </c>
      <c r="I1" t="s">
        <v>1</v>
      </c>
      <c r="J1" t="s">
        <v>3</v>
      </c>
      <c r="K1" t="s">
        <v>87</v>
      </c>
      <c r="L1" t="s">
        <v>88</v>
      </c>
      <c r="M1" t="s">
        <v>2</v>
      </c>
      <c r="P1" t="s">
        <v>159</v>
      </c>
      <c r="Q1" t="s">
        <v>97</v>
      </c>
      <c r="R1" t="s">
        <v>157</v>
      </c>
      <c r="S1" t="s">
        <v>158</v>
      </c>
      <c r="V1" t="s">
        <v>55</v>
      </c>
      <c r="W1" t="s">
        <v>3</v>
      </c>
      <c r="X1" t="s">
        <v>87</v>
      </c>
      <c r="Y1" t="s">
        <v>88</v>
      </c>
      <c r="Z1" t="s">
        <v>2</v>
      </c>
      <c r="AC1" t="s">
        <v>159</v>
      </c>
      <c r="AD1" t="s">
        <v>97</v>
      </c>
      <c r="AE1" t="s">
        <v>157</v>
      </c>
      <c r="AF1" t="s">
        <v>158</v>
      </c>
      <c r="AH1" t="s">
        <v>34</v>
      </c>
      <c r="AI1" t="s">
        <v>3</v>
      </c>
      <c r="AJ1" t="s">
        <v>87</v>
      </c>
      <c r="AK1" t="s">
        <v>88</v>
      </c>
      <c r="AL1" t="s">
        <v>2</v>
      </c>
      <c r="AO1" t="s">
        <v>159</v>
      </c>
      <c r="AP1" t="s">
        <v>97</v>
      </c>
      <c r="AQ1" t="s">
        <v>157</v>
      </c>
      <c r="AR1" t="s">
        <v>158</v>
      </c>
      <c r="AT1" t="s">
        <v>35</v>
      </c>
      <c r="AU1" t="s">
        <v>3</v>
      </c>
      <c r="AV1" t="s">
        <v>87</v>
      </c>
      <c r="AW1" t="s">
        <v>88</v>
      </c>
      <c r="AX1" t="s">
        <v>2</v>
      </c>
      <c r="BA1" t="s">
        <v>159</v>
      </c>
      <c r="BB1" t="s">
        <v>97</v>
      </c>
      <c r="BC1" t="s">
        <v>157</v>
      </c>
      <c r="BD1" t="s">
        <v>158</v>
      </c>
      <c r="BE1" t="s">
        <v>36</v>
      </c>
      <c r="BF1" t="s">
        <v>3</v>
      </c>
      <c r="BG1" t="s">
        <v>87</v>
      </c>
      <c r="BH1" t="s">
        <v>88</v>
      </c>
      <c r="BI1" t="s">
        <v>2</v>
      </c>
      <c r="BL1" t="s">
        <v>159</v>
      </c>
      <c r="BM1" t="s">
        <v>97</v>
      </c>
      <c r="BN1" t="s">
        <v>157</v>
      </c>
      <c r="BO1" t="s">
        <v>158</v>
      </c>
      <c r="BQ1" t="s">
        <v>40</v>
      </c>
      <c r="BR1" t="s">
        <v>3</v>
      </c>
      <c r="BS1" t="s">
        <v>87</v>
      </c>
      <c r="BT1" t="s">
        <v>88</v>
      </c>
      <c r="BU1" t="s">
        <v>2</v>
      </c>
      <c r="BX1" t="s">
        <v>159</v>
      </c>
      <c r="BY1" t="s">
        <v>97</v>
      </c>
      <c r="BZ1" t="s">
        <v>157</v>
      </c>
      <c r="CA1" t="s">
        <v>158</v>
      </c>
    </row>
    <row r="2" spans="1:79" x14ac:dyDescent="0.3">
      <c r="A2" t="s">
        <v>3</v>
      </c>
      <c r="B2" s="13">
        <v>0.48179999999999995</v>
      </c>
      <c r="C2" s="13">
        <v>1.0697333333333332</v>
      </c>
      <c r="D2" s="13">
        <v>0.76485999999999998</v>
      </c>
      <c r="E2" s="13">
        <v>1.02745</v>
      </c>
      <c r="F2" s="13">
        <v>1.5256750000000001</v>
      </c>
      <c r="G2" s="13">
        <v>9.1000000000000025E-2</v>
      </c>
      <c r="J2" s="13">
        <v>0.48179999999999995</v>
      </c>
      <c r="K2" s="13">
        <v>0</v>
      </c>
      <c r="L2" s="13">
        <v>0</v>
      </c>
      <c r="M2" s="13">
        <v>9.9999999999999922E-2</v>
      </c>
      <c r="O2" t="s">
        <v>3</v>
      </c>
      <c r="P2" s="13">
        <v>0.24089999999999998</v>
      </c>
      <c r="Q2" s="13">
        <v>0.34068404717567857</v>
      </c>
      <c r="R2" t="s">
        <v>160</v>
      </c>
      <c r="S2" t="s">
        <v>160</v>
      </c>
      <c r="W2" s="13">
        <v>1.0697333333333332</v>
      </c>
      <c r="X2" s="13">
        <v>7.3599999999999999E-2</v>
      </c>
      <c r="Y2" s="13">
        <v>0.74900000000000011</v>
      </c>
      <c r="Z2" s="13">
        <v>2.7633333333333298E-2</v>
      </c>
      <c r="AB2" t="s">
        <v>3</v>
      </c>
      <c r="AC2" s="13">
        <v>1.2900833333333332</v>
      </c>
      <c r="AD2" s="13">
        <v>0.77802084435444252</v>
      </c>
      <c r="AE2" t="s">
        <v>131</v>
      </c>
      <c r="AF2" t="s">
        <v>160</v>
      </c>
      <c r="AI2" s="13">
        <v>0.76485999999999998</v>
      </c>
      <c r="AJ2" s="13">
        <v>0.14073333333333332</v>
      </c>
      <c r="AK2" s="13">
        <v>0.93940000000000012</v>
      </c>
      <c r="AL2" s="13">
        <v>3.7487499999999979E-2</v>
      </c>
      <c r="AN2" t="s">
        <v>3</v>
      </c>
      <c r="AO2">
        <v>0.43406500000000003</v>
      </c>
      <c r="AP2">
        <v>0.73975078822656082</v>
      </c>
      <c r="AQ2" t="s">
        <v>160</v>
      </c>
      <c r="AR2" t="s">
        <v>160</v>
      </c>
      <c r="AU2" s="13">
        <v>1.02745</v>
      </c>
      <c r="AV2" s="13">
        <v>0</v>
      </c>
      <c r="AW2" s="13">
        <v>0.87047500000000011</v>
      </c>
      <c r="AX2" s="13">
        <v>0.57453333333333323</v>
      </c>
      <c r="AZ2" t="s">
        <v>3</v>
      </c>
      <c r="BC2" t="s">
        <v>160</v>
      </c>
      <c r="BD2" t="s">
        <v>160</v>
      </c>
      <c r="BF2" s="13">
        <v>1.5256750000000001</v>
      </c>
      <c r="BG2" s="13">
        <v>0.18554999999999999</v>
      </c>
      <c r="BH2" s="13">
        <v>0.64695000000000003</v>
      </c>
      <c r="BI2" s="13">
        <v>0.59966666666666657</v>
      </c>
      <c r="BK2" t="s">
        <v>3</v>
      </c>
      <c r="BL2" s="13">
        <v>1.3936785714285713</v>
      </c>
      <c r="BM2" s="13">
        <v>0.44547379539199816</v>
      </c>
      <c r="BN2" t="s">
        <v>131</v>
      </c>
      <c r="BO2" t="s">
        <v>131</v>
      </c>
      <c r="BR2" s="13">
        <v>9.1000000000000025E-2</v>
      </c>
      <c r="BS2" s="13">
        <v>0</v>
      </c>
      <c r="BT2" s="13">
        <v>0.27669999999999995</v>
      </c>
      <c r="BU2" s="13">
        <v>0.29744999999999994</v>
      </c>
      <c r="BW2" t="s">
        <v>3</v>
      </c>
      <c r="BZ2" t="s">
        <v>160</v>
      </c>
      <c r="CA2" t="s">
        <v>160</v>
      </c>
    </row>
    <row r="3" spans="1:79" x14ac:dyDescent="0.3">
      <c r="B3" s="13">
        <v>0</v>
      </c>
      <c r="C3" s="13">
        <v>1.7784500000000003</v>
      </c>
      <c r="D3" s="13">
        <v>0.60420000000000007</v>
      </c>
      <c r="E3" s="13">
        <v>0.7256999999999999</v>
      </c>
      <c r="F3" s="13">
        <v>1.9156333333333331</v>
      </c>
      <c r="G3" s="13">
        <v>1.14235</v>
      </c>
      <c r="J3" s="13">
        <v>0</v>
      </c>
      <c r="K3" s="13">
        <v>5.4800000000000015E-2</v>
      </c>
      <c r="L3" s="13">
        <v>0</v>
      </c>
      <c r="M3" s="13">
        <v>0</v>
      </c>
      <c r="O3" t="s">
        <v>87</v>
      </c>
      <c r="P3" s="13">
        <v>1.4899999999999997E-2</v>
      </c>
      <c r="Q3" s="13">
        <v>2.107178207935911E-2</v>
      </c>
      <c r="W3" s="13">
        <v>1.7784500000000003</v>
      </c>
      <c r="X3" s="13">
        <v>4.739999999999997E-2</v>
      </c>
      <c r="Y3" s="13">
        <v>0</v>
      </c>
      <c r="Z3" s="13">
        <v>0</v>
      </c>
      <c r="AB3" t="s">
        <v>87</v>
      </c>
      <c r="AC3" s="13">
        <v>2.3066666666666655E-2</v>
      </c>
      <c r="AD3" s="13">
        <v>1.7728169674278274E-2</v>
      </c>
      <c r="AE3" t="s">
        <v>132</v>
      </c>
      <c r="AI3" s="13">
        <v>0.60420000000000007</v>
      </c>
      <c r="AJ3" s="13">
        <v>2.3766666666666676E-2</v>
      </c>
      <c r="AK3" s="13">
        <v>0</v>
      </c>
      <c r="AL3" s="13">
        <v>0.70265</v>
      </c>
      <c r="AN3" t="s">
        <v>87</v>
      </c>
      <c r="AO3">
        <v>3.2414999999999992E-2</v>
      </c>
      <c r="AP3">
        <v>4.7683848513840714E-2</v>
      </c>
      <c r="AU3" s="13">
        <v>0.7256999999999999</v>
      </c>
      <c r="AV3" s="13">
        <v>2.2999999999999687E-3</v>
      </c>
      <c r="AW3" s="13">
        <v>0</v>
      </c>
      <c r="AX3" s="13">
        <v>1.1684000000000001</v>
      </c>
      <c r="AZ3" t="s">
        <v>87</v>
      </c>
      <c r="BF3" s="13">
        <v>1.9156333333333331</v>
      </c>
      <c r="BG3" s="13">
        <v>6.1099999999999988E-2</v>
      </c>
      <c r="BH3" s="13">
        <v>1.8228999999999997</v>
      </c>
      <c r="BI3" s="13">
        <v>0.155</v>
      </c>
      <c r="BK3" t="s">
        <v>87</v>
      </c>
      <c r="BL3" s="13">
        <v>4.2057142857142849E-2</v>
      </c>
      <c r="BM3" s="13">
        <v>6.8261582830140916E-2</v>
      </c>
      <c r="BN3" t="s">
        <v>132</v>
      </c>
      <c r="BO3" t="s">
        <v>132</v>
      </c>
      <c r="BR3" s="13">
        <v>1.14235</v>
      </c>
      <c r="BS3" s="13">
        <v>4.6099999999999974E-2</v>
      </c>
      <c r="BT3" s="13">
        <v>0</v>
      </c>
      <c r="BU3" s="13">
        <v>1.1947999999999999</v>
      </c>
      <c r="BW3" t="s">
        <v>87</v>
      </c>
    </row>
    <row r="4" spans="1:79" x14ac:dyDescent="0.3">
      <c r="B4" s="13">
        <v>0</v>
      </c>
      <c r="C4" s="13">
        <v>1.2616666666666665</v>
      </c>
      <c r="D4" s="13">
        <v>1.4236999999999997</v>
      </c>
      <c r="E4" s="13">
        <v>0.70184999999999986</v>
      </c>
      <c r="F4" s="13">
        <v>1.02626</v>
      </c>
      <c r="G4" s="13">
        <v>0.23889999999999989</v>
      </c>
      <c r="J4" s="13">
        <v>0</v>
      </c>
      <c r="K4" s="13">
        <v>1.0499999999999982E-2</v>
      </c>
      <c r="L4" s="13">
        <v>3.4299999999999997E-2</v>
      </c>
      <c r="M4" s="13">
        <v>0.10365000000000005</v>
      </c>
      <c r="O4" t="s">
        <v>88</v>
      </c>
      <c r="P4" s="13">
        <v>3.4299999999999997E-2</v>
      </c>
      <c r="Q4" s="13">
        <v>4.3133513652379399E-2</v>
      </c>
      <c r="W4" s="13">
        <v>1.2616666666666665</v>
      </c>
      <c r="X4" s="13">
        <v>1.1499999999999982E-2</v>
      </c>
      <c r="Y4" s="13">
        <v>1.3911500000000001</v>
      </c>
      <c r="Z4" s="13">
        <v>6.7500000000000338E-3</v>
      </c>
      <c r="AB4" t="s">
        <v>88</v>
      </c>
      <c r="AC4" s="13">
        <v>0.58855000000000002</v>
      </c>
      <c r="AD4" s="13">
        <v>1.0623378596284705</v>
      </c>
      <c r="AE4" t="s">
        <v>134</v>
      </c>
      <c r="AI4" s="13">
        <v>1.4236999999999997</v>
      </c>
      <c r="AJ4" s="13">
        <v>1.664999999999997E-2</v>
      </c>
      <c r="AK4" s="13">
        <v>0.55930000000000002</v>
      </c>
      <c r="AL4" s="13">
        <v>0.15106000000000006</v>
      </c>
      <c r="AN4" t="s">
        <v>88</v>
      </c>
      <c r="AO4">
        <v>0.26173000000000002</v>
      </c>
      <c r="AP4">
        <v>0.53540449279875391</v>
      </c>
      <c r="AU4" s="13">
        <v>0.70184999999999986</v>
      </c>
      <c r="AV4" s="13">
        <v>0</v>
      </c>
      <c r="AW4" s="13">
        <v>0.90423333333333333</v>
      </c>
      <c r="AX4" s="13">
        <v>2.0000000000000573E-3</v>
      </c>
      <c r="AZ4" t="s">
        <v>88</v>
      </c>
      <c r="BF4" s="13">
        <v>1.02626</v>
      </c>
      <c r="BG4" s="13">
        <v>0</v>
      </c>
      <c r="BH4" s="13">
        <v>1.5215333333333334</v>
      </c>
      <c r="BI4" s="13">
        <v>3.0540000000000057E-2</v>
      </c>
      <c r="BK4" t="s">
        <v>88</v>
      </c>
      <c r="BL4" s="13">
        <v>0.8331642857142858</v>
      </c>
      <c r="BM4" s="13">
        <v>0.93912170080803259</v>
      </c>
      <c r="BN4" t="s">
        <v>131</v>
      </c>
      <c r="BO4" t="s">
        <v>131</v>
      </c>
      <c r="BR4" s="13">
        <v>0.23889999999999989</v>
      </c>
      <c r="BS4" s="13">
        <v>0</v>
      </c>
      <c r="BT4" s="13">
        <v>1.4000000000000012E-2</v>
      </c>
      <c r="BU4" s="13">
        <v>0.29885000000000006</v>
      </c>
      <c r="BW4" t="s">
        <v>88</v>
      </c>
    </row>
    <row r="5" spans="1:79" x14ac:dyDescent="0.3">
      <c r="A5" t="s">
        <v>87</v>
      </c>
      <c r="B5" s="13">
        <v>0</v>
      </c>
      <c r="C5" s="13">
        <v>7.3599999999999999E-2</v>
      </c>
      <c r="D5" s="13">
        <v>0.14073333333333332</v>
      </c>
      <c r="E5" s="13">
        <v>0</v>
      </c>
      <c r="F5" s="13">
        <v>0.18554999999999999</v>
      </c>
      <c r="G5" s="13">
        <v>0</v>
      </c>
      <c r="O5" t="s">
        <v>2</v>
      </c>
      <c r="P5" s="13">
        <v>0.127</v>
      </c>
      <c r="Q5" s="13">
        <v>0.10422753954689716</v>
      </c>
      <c r="AB5" t="s">
        <v>2</v>
      </c>
      <c r="AC5" s="13">
        <v>2.6608333333333314E-2</v>
      </c>
      <c r="AD5" s="13">
        <v>2.5731294176546963E-2</v>
      </c>
      <c r="AE5" t="s">
        <v>132</v>
      </c>
      <c r="AN5" t="s">
        <v>2</v>
      </c>
      <c r="AO5">
        <v>0.11734166666666668</v>
      </c>
      <c r="AP5">
        <v>0.16388205652082524</v>
      </c>
      <c r="AZ5" t="s">
        <v>2</v>
      </c>
      <c r="BK5" t="s">
        <v>2</v>
      </c>
      <c r="BL5" s="13">
        <v>0.28977380952380954</v>
      </c>
      <c r="BM5" s="13">
        <v>0.423133169964031</v>
      </c>
      <c r="BN5" t="s">
        <v>132</v>
      </c>
      <c r="BO5" t="s">
        <v>132</v>
      </c>
      <c r="BW5" t="s">
        <v>2</v>
      </c>
    </row>
    <row r="6" spans="1:79" x14ac:dyDescent="0.3">
      <c r="B6" s="13">
        <v>5.4800000000000015E-2</v>
      </c>
      <c r="C6" s="13">
        <v>4.739999999999997E-2</v>
      </c>
      <c r="D6" s="13">
        <v>2.3766666666666676E-2</v>
      </c>
      <c r="E6" s="13">
        <v>2.2999999999999687E-3</v>
      </c>
      <c r="F6" s="13">
        <v>6.1099999999999988E-2</v>
      </c>
      <c r="G6" s="13">
        <v>4.6099999999999974E-2</v>
      </c>
    </row>
    <row r="7" spans="1:79" x14ac:dyDescent="0.3">
      <c r="B7" s="13">
        <v>1.0499999999999982E-2</v>
      </c>
      <c r="C7" s="13">
        <v>1.1499999999999982E-2</v>
      </c>
      <c r="D7" s="13">
        <v>1.664999999999997E-2</v>
      </c>
      <c r="E7" s="13">
        <v>0</v>
      </c>
      <c r="F7" s="13">
        <v>0</v>
      </c>
      <c r="G7" s="13">
        <v>0</v>
      </c>
      <c r="I7" s="72" t="s">
        <v>98</v>
      </c>
      <c r="J7" s="72"/>
      <c r="K7" s="72"/>
      <c r="L7" s="72"/>
      <c r="M7" s="72"/>
      <c r="N7" s="72"/>
      <c r="V7" s="72" t="s">
        <v>98</v>
      </c>
      <c r="W7" s="72"/>
      <c r="X7" s="72"/>
      <c r="Y7" s="72"/>
      <c r="Z7" s="72"/>
      <c r="AA7" s="72"/>
      <c r="AH7" s="72" t="s">
        <v>98</v>
      </c>
      <c r="AI7" s="72"/>
      <c r="AJ7" s="72"/>
      <c r="AK7" s="72"/>
      <c r="AL7" s="72"/>
      <c r="AM7" s="72"/>
      <c r="AT7" s="72" t="s">
        <v>98</v>
      </c>
      <c r="AU7" s="72"/>
      <c r="AV7" s="72"/>
      <c r="AW7" s="72"/>
      <c r="AX7" s="72"/>
      <c r="AY7" s="72"/>
      <c r="BE7" s="72" t="s">
        <v>98</v>
      </c>
      <c r="BF7" s="72"/>
      <c r="BG7" s="72"/>
      <c r="BH7" s="72"/>
      <c r="BI7" s="72"/>
      <c r="BJ7" s="72"/>
      <c r="BR7" s="72" t="s">
        <v>98</v>
      </c>
      <c r="BS7" s="72"/>
      <c r="BT7" s="72"/>
      <c r="BU7" s="72"/>
    </row>
    <row r="8" spans="1:79" x14ac:dyDescent="0.3">
      <c r="A8" t="s">
        <v>88</v>
      </c>
      <c r="B8" s="13">
        <v>0</v>
      </c>
      <c r="C8" s="13">
        <v>0.74900000000000011</v>
      </c>
      <c r="D8" s="13">
        <v>0.93940000000000012</v>
      </c>
      <c r="E8" s="13">
        <v>0.87047500000000011</v>
      </c>
      <c r="F8" s="13">
        <v>0.64695000000000003</v>
      </c>
      <c r="G8" s="13">
        <v>0.27669999999999995</v>
      </c>
      <c r="I8" s="72"/>
      <c r="J8" s="72"/>
      <c r="K8" s="72"/>
      <c r="L8" s="72"/>
      <c r="M8" s="72"/>
      <c r="N8" s="72"/>
      <c r="V8" s="72"/>
      <c r="W8" s="72"/>
      <c r="X8" s="72"/>
      <c r="Y8" s="72"/>
      <c r="Z8" s="72"/>
      <c r="AA8" s="72"/>
      <c r="AH8" s="72"/>
      <c r="AI8" s="72"/>
      <c r="AJ8" s="72"/>
      <c r="AK8" s="72"/>
      <c r="AL8" s="72"/>
      <c r="AM8" s="72"/>
      <c r="AT8" s="72"/>
      <c r="AU8" s="72"/>
      <c r="AV8" s="72"/>
      <c r="AW8" s="72"/>
      <c r="AX8" s="72"/>
      <c r="AY8" s="72"/>
      <c r="BE8" s="72"/>
      <c r="BF8" s="72"/>
      <c r="BG8" s="72"/>
      <c r="BH8" s="72"/>
      <c r="BI8" s="72"/>
      <c r="BJ8" s="72"/>
      <c r="BR8" s="72"/>
      <c r="BS8" s="72"/>
      <c r="BT8" s="72"/>
      <c r="BU8" s="72"/>
    </row>
    <row r="9" spans="1:79" x14ac:dyDescent="0.3">
      <c r="B9" s="13">
        <v>0</v>
      </c>
      <c r="C9" s="13">
        <v>0</v>
      </c>
      <c r="D9" s="13">
        <v>0</v>
      </c>
      <c r="E9" s="13">
        <v>0</v>
      </c>
      <c r="F9" s="13">
        <v>1.8228999999999997</v>
      </c>
      <c r="G9" s="13">
        <v>0</v>
      </c>
      <c r="I9" s="72"/>
      <c r="J9" s="72" t="s">
        <v>99</v>
      </c>
      <c r="K9" s="72" t="s">
        <v>100</v>
      </c>
      <c r="L9" s="72" t="s">
        <v>101</v>
      </c>
      <c r="M9" s="72" t="s">
        <v>6</v>
      </c>
      <c r="N9" s="72" t="s">
        <v>102</v>
      </c>
      <c r="P9" t="s">
        <v>60</v>
      </c>
      <c r="V9" s="72"/>
      <c r="W9" s="72" t="s">
        <v>99</v>
      </c>
      <c r="X9" s="72" t="s">
        <v>100</v>
      </c>
      <c r="Y9" s="72" t="s">
        <v>101</v>
      </c>
      <c r="Z9" s="72" t="s">
        <v>6</v>
      </c>
      <c r="AA9" s="72" t="s">
        <v>102</v>
      </c>
      <c r="AH9" s="72"/>
      <c r="AI9" s="72" t="s">
        <v>99</v>
      </c>
      <c r="AJ9" s="72" t="s">
        <v>100</v>
      </c>
      <c r="AK9" s="72" t="s">
        <v>101</v>
      </c>
      <c r="AL9" s="72" t="s">
        <v>6</v>
      </c>
      <c r="AM9" s="72" t="s">
        <v>102</v>
      </c>
      <c r="AO9" t="s">
        <v>34</v>
      </c>
      <c r="AT9" s="72"/>
      <c r="AU9" s="72" t="s">
        <v>99</v>
      </c>
      <c r="AV9" s="72" t="s">
        <v>100</v>
      </c>
      <c r="AW9" s="72" t="s">
        <v>101</v>
      </c>
      <c r="AX9" s="72" t="s">
        <v>6</v>
      </c>
      <c r="AY9" s="72" t="s">
        <v>102</v>
      </c>
      <c r="BE9" s="72"/>
      <c r="BF9" s="72" t="s">
        <v>99</v>
      </c>
      <c r="BG9" s="72" t="s">
        <v>100</v>
      </c>
      <c r="BH9" s="72" t="s">
        <v>101</v>
      </c>
      <c r="BI9" s="72" t="s">
        <v>6</v>
      </c>
      <c r="BJ9" s="72" t="s">
        <v>102</v>
      </c>
      <c r="BR9" s="72"/>
      <c r="BS9" s="72" t="s">
        <v>99</v>
      </c>
      <c r="BT9" s="72" t="s">
        <v>100</v>
      </c>
      <c r="BU9" s="72" t="s">
        <v>101</v>
      </c>
      <c r="BV9" t="s">
        <v>6</v>
      </c>
      <c r="BW9" t="s">
        <v>102</v>
      </c>
    </row>
    <row r="10" spans="1:79" x14ac:dyDescent="0.3">
      <c r="B10" s="13">
        <v>3.4299999999999997E-2</v>
      </c>
      <c r="C10" s="13">
        <v>1.3911500000000001</v>
      </c>
      <c r="D10" s="13">
        <v>0.55930000000000002</v>
      </c>
      <c r="E10" s="13">
        <v>0.90423333333333333</v>
      </c>
      <c r="F10" s="13">
        <v>1.5215333333333334</v>
      </c>
      <c r="G10" s="13">
        <v>1.4000000000000012E-2</v>
      </c>
      <c r="I10" s="72" t="s">
        <v>103</v>
      </c>
      <c r="J10" s="72">
        <v>4.1667700000000002E-2</v>
      </c>
      <c r="K10" s="72">
        <v>3</v>
      </c>
      <c r="L10" s="72">
        <v>1.3889200000000001E-2</v>
      </c>
      <c r="M10" s="72">
        <v>0.67630000000000001</v>
      </c>
      <c r="N10" s="86">
        <v>0.59050000000000002</v>
      </c>
      <c r="V10" s="72" t="s">
        <v>103</v>
      </c>
      <c r="W10" s="72">
        <v>3.7309800000000002</v>
      </c>
      <c r="X10" s="72">
        <v>3</v>
      </c>
      <c r="Y10" s="72">
        <v>1.24366</v>
      </c>
      <c r="Z10" s="72">
        <v>8.0250000000000004</v>
      </c>
      <c r="AA10" s="86">
        <v>8.5190000000000005E-3</v>
      </c>
      <c r="AH10" s="72" t="s">
        <v>103</v>
      </c>
      <c r="AI10" s="72">
        <v>1.22624</v>
      </c>
      <c r="AJ10" s="72">
        <v>3</v>
      </c>
      <c r="AK10" s="72">
        <v>0.408748</v>
      </c>
      <c r="AL10" s="72">
        <v>3.008</v>
      </c>
      <c r="AM10" s="86">
        <v>9.4649999999999998E-2</v>
      </c>
      <c r="AT10" s="72" t="s">
        <v>103</v>
      </c>
      <c r="AU10" s="72">
        <v>1.097</v>
      </c>
      <c r="AV10" s="72">
        <v>3</v>
      </c>
      <c r="AW10" s="72">
        <v>0.36566500000000002</v>
      </c>
      <c r="AX10" s="72">
        <v>2.302</v>
      </c>
      <c r="AY10" s="86">
        <v>0.15379999999999999</v>
      </c>
      <c r="BE10" s="72" t="s">
        <v>103</v>
      </c>
      <c r="BF10" s="72">
        <v>4.6828799999999999</v>
      </c>
      <c r="BG10" s="72">
        <v>3</v>
      </c>
      <c r="BH10" s="72">
        <v>1.5609599999999999</v>
      </c>
      <c r="BI10" s="72">
        <v>9.3089999999999993</v>
      </c>
      <c r="BJ10" s="86">
        <v>5.4840000000000002E-3</v>
      </c>
      <c r="BR10" s="72" t="s">
        <v>103</v>
      </c>
      <c r="BS10" s="72">
        <v>0.740421</v>
      </c>
      <c r="BT10" s="72">
        <v>3</v>
      </c>
      <c r="BU10" s="72">
        <v>0.246807</v>
      </c>
      <c r="BV10">
        <v>1.6</v>
      </c>
      <c r="BW10" s="86">
        <v>0.26419999999999999</v>
      </c>
    </row>
    <row r="11" spans="1:79" x14ac:dyDescent="0.3">
      <c r="A11" t="s">
        <v>2</v>
      </c>
      <c r="B11" s="13">
        <v>9.9999999999999922E-2</v>
      </c>
      <c r="C11" s="13">
        <v>2.7633333333333298E-2</v>
      </c>
      <c r="D11" s="13">
        <v>3.7487499999999979E-2</v>
      </c>
      <c r="E11" s="13">
        <v>0.57453333333333323</v>
      </c>
      <c r="F11" s="13">
        <v>0.59966666666666657</v>
      </c>
      <c r="G11" s="13">
        <v>0.29744999999999994</v>
      </c>
      <c r="I11" s="72" t="s">
        <v>104</v>
      </c>
      <c r="J11" s="72">
        <v>0.16429099999999999</v>
      </c>
      <c r="K11" s="72">
        <v>8</v>
      </c>
      <c r="L11" s="72">
        <v>2.05364E-2</v>
      </c>
      <c r="M11" s="72" t="s">
        <v>105</v>
      </c>
      <c r="N11" s="72"/>
      <c r="P11" t="s">
        <v>61</v>
      </c>
      <c r="Q11" t="s">
        <v>3</v>
      </c>
      <c r="R11" t="s">
        <v>87</v>
      </c>
      <c r="S11" t="s">
        <v>88</v>
      </c>
      <c r="T11" t="s">
        <v>2</v>
      </c>
      <c r="V11" s="72" t="s">
        <v>104</v>
      </c>
      <c r="W11" s="72">
        <v>1.23983</v>
      </c>
      <c r="X11" s="72">
        <v>8</v>
      </c>
      <c r="Y11" s="72">
        <v>0.15497900000000001</v>
      </c>
      <c r="Z11" s="72" t="s">
        <v>105</v>
      </c>
      <c r="AA11" s="72"/>
      <c r="AH11" s="72" t="s">
        <v>104</v>
      </c>
      <c r="AI11" s="72">
        <v>1.0871900000000001</v>
      </c>
      <c r="AJ11" s="72">
        <v>8</v>
      </c>
      <c r="AK11" s="72">
        <v>0.13589899999999999</v>
      </c>
      <c r="AL11" s="72" t="s">
        <v>105</v>
      </c>
      <c r="AM11" s="72"/>
      <c r="AT11" s="72" t="s">
        <v>104</v>
      </c>
      <c r="AU11" s="72">
        <v>1.27054</v>
      </c>
      <c r="AV11" s="72">
        <v>8</v>
      </c>
      <c r="AW11" s="72">
        <v>0.15881700000000001</v>
      </c>
      <c r="AX11" s="72" t="s">
        <v>105</v>
      </c>
      <c r="AY11" s="72"/>
      <c r="BE11" s="72" t="s">
        <v>104</v>
      </c>
      <c r="BF11" s="72">
        <v>1.3414999999999999</v>
      </c>
      <c r="BG11" s="72">
        <v>8</v>
      </c>
      <c r="BH11" s="72">
        <v>0.167688</v>
      </c>
      <c r="BI11" s="72" t="s">
        <v>105</v>
      </c>
      <c r="BJ11" s="72"/>
      <c r="BR11" s="72" t="s">
        <v>104</v>
      </c>
      <c r="BS11" s="72">
        <v>1.2338199999999999</v>
      </c>
      <c r="BT11" s="72">
        <v>8</v>
      </c>
      <c r="BU11" s="72">
        <v>0.154228</v>
      </c>
      <c r="BV11" t="s">
        <v>105</v>
      </c>
    </row>
    <row r="12" spans="1:79" x14ac:dyDescent="0.3">
      <c r="B12" s="13">
        <v>0</v>
      </c>
      <c r="C12" s="13">
        <v>0</v>
      </c>
      <c r="D12" s="13">
        <v>0.70265</v>
      </c>
      <c r="E12" s="13">
        <v>1.1684000000000001</v>
      </c>
      <c r="F12" s="13">
        <v>0.155</v>
      </c>
      <c r="G12" s="13">
        <v>1.1947999999999999</v>
      </c>
      <c r="I12" s="72" t="s">
        <v>106</v>
      </c>
      <c r="J12" s="72">
        <v>0.205959</v>
      </c>
      <c r="K12" s="72">
        <v>11</v>
      </c>
      <c r="L12" s="72">
        <v>0.75129999999999997</v>
      </c>
      <c r="M12" s="72"/>
      <c r="N12" s="72"/>
      <c r="V12" s="72" t="s">
        <v>106</v>
      </c>
      <c r="W12" s="72">
        <v>4.9708100000000002</v>
      </c>
      <c r="X12" s="72">
        <v>11</v>
      </c>
      <c r="Y12" s="72">
        <v>2.189E-2</v>
      </c>
      <c r="Z12" s="72"/>
      <c r="AA12" s="72"/>
      <c r="AH12" s="72" t="s">
        <v>106</v>
      </c>
      <c r="AI12" s="72">
        <v>2.3134399999999999</v>
      </c>
      <c r="AJ12" s="72">
        <v>11</v>
      </c>
      <c r="AK12" s="72">
        <v>0.1011</v>
      </c>
      <c r="AL12" s="72"/>
      <c r="AM12" s="72"/>
      <c r="AT12" s="72" t="s">
        <v>106</v>
      </c>
      <c r="AU12" s="72">
        <v>2.3675299999999999</v>
      </c>
      <c r="AV12" s="72">
        <v>11</v>
      </c>
      <c r="AW12" s="72">
        <v>0.1835</v>
      </c>
      <c r="AX12" s="72"/>
      <c r="AY12" s="72"/>
      <c r="BE12" s="72" t="s">
        <v>106</v>
      </c>
      <c r="BF12" s="72">
        <v>6.0243799999999998</v>
      </c>
      <c r="BG12" s="72">
        <v>11</v>
      </c>
      <c r="BH12" s="72">
        <v>1.0500000000000001E-2</v>
      </c>
      <c r="BI12" s="72"/>
      <c r="BJ12" s="72"/>
      <c r="BR12" s="72" t="s">
        <v>106</v>
      </c>
      <c r="BS12" s="72">
        <v>1.97424</v>
      </c>
      <c r="BT12" s="72">
        <v>11</v>
      </c>
      <c r="BU12" s="72">
        <v>0.18759999999999999</v>
      </c>
    </row>
    <row r="13" spans="1:79" x14ac:dyDescent="0.3">
      <c r="B13" s="13">
        <v>0.10365000000000005</v>
      </c>
      <c r="C13" s="13">
        <v>6.7500000000000338E-3</v>
      </c>
      <c r="D13" s="13">
        <v>0.15106000000000006</v>
      </c>
      <c r="E13" s="13">
        <v>2.0000000000000573E-3</v>
      </c>
      <c r="F13" s="13">
        <v>3.0540000000000057E-2</v>
      </c>
      <c r="G13" s="13">
        <v>0.29885000000000006</v>
      </c>
      <c r="I13" s="72"/>
      <c r="J13" s="72"/>
      <c r="K13" s="72"/>
      <c r="L13" s="72"/>
      <c r="M13" s="72"/>
      <c r="N13" s="72"/>
      <c r="V13" s="72"/>
      <c r="W13" s="72"/>
      <c r="X13" s="72"/>
      <c r="Y13" s="72"/>
      <c r="Z13" s="72"/>
      <c r="AA13" s="72"/>
      <c r="AH13" s="72"/>
      <c r="AI13" s="72"/>
      <c r="AJ13" s="72"/>
      <c r="AK13" s="72"/>
      <c r="AL13" s="72"/>
      <c r="AM13" s="72"/>
      <c r="AT13" s="72"/>
      <c r="AU13" s="72"/>
      <c r="AV13" s="72"/>
      <c r="AW13" s="72"/>
      <c r="AX13" s="72"/>
      <c r="AY13" s="72"/>
      <c r="BE13" s="72"/>
      <c r="BF13" s="72"/>
      <c r="BG13" s="72"/>
      <c r="BH13" s="72"/>
      <c r="BI13" s="72"/>
      <c r="BJ13" s="72"/>
      <c r="BR13" s="72"/>
      <c r="BS13" s="72"/>
      <c r="BT13" s="72"/>
      <c r="BU13" s="72"/>
    </row>
    <row r="14" spans="1:79" x14ac:dyDescent="0.3">
      <c r="I14" s="72" t="s">
        <v>107</v>
      </c>
      <c r="J14" s="72"/>
      <c r="K14" s="72"/>
      <c r="L14" s="72"/>
      <c r="M14" s="72"/>
      <c r="N14" s="72"/>
      <c r="V14" s="72" t="s">
        <v>107</v>
      </c>
      <c r="W14" s="72"/>
      <c r="X14" s="72"/>
      <c r="Y14" s="72"/>
      <c r="Z14" s="72"/>
      <c r="AA14" s="72"/>
      <c r="AH14" s="72" t="s">
        <v>107</v>
      </c>
      <c r="AI14" s="72"/>
      <c r="AJ14" s="72"/>
      <c r="AK14" s="72"/>
      <c r="AL14" s="72"/>
      <c r="AM14" s="72"/>
      <c r="AT14" s="72" t="s">
        <v>107</v>
      </c>
      <c r="AU14" s="72"/>
      <c r="AV14" s="72"/>
      <c r="AW14" s="72"/>
      <c r="AX14" s="72"/>
      <c r="AY14" s="72"/>
      <c r="BE14" s="72" t="s">
        <v>107</v>
      </c>
      <c r="BF14" s="72"/>
      <c r="BG14" s="72"/>
      <c r="BH14" s="72"/>
      <c r="BI14" s="72"/>
      <c r="BJ14" s="72"/>
      <c r="BR14" s="72" t="s">
        <v>107</v>
      </c>
      <c r="BS14" s="72"/>
      <c r="BT14" s="72"/>
      <c r="BU14" s="72"/>
    </row>
    <row r="15" spans="1:79" x14ac:dyDescent="0.3">
      <c r="D15" t="s">
        <v>149</v>
      </c>
      <c r="I15" s="72" t="s">
        <v>108</v>
      </c>
      <c r="J15" s="72">
        <v>-2.21573E-3</v>
      </c>
      <c r="K15" s="72" t="s">
        <v>109</v>
      </c>
      <c r="L15" s="72">
        <v>2.05364E-2</v>
      </c>
      <c r="M15" s="72" t="s">
        <v>110</v>
      </c>
      <c r="N15" s="72">
        <v>-0.12094199999999999</v>
      </c>
      <c r="P15" t="s">
        <v>35</v>
      </c>
      <c r="Q15">
        <v>1.0106999999999999</v>
      </c>
      <c r="R15">
        <v>5.7499999999999218E-4</v>
      </c>
      <c r="S15">
        <v>0.95406250000000004</v>
      </c>
      <c r="T15">
        <v>0.37196249999999997</v>
      </c>
      <c r="V15" s="72" t="s">
        <v>108</v>
      </c>
      <c r="W15" s="72">
        <v>0.36289300000000002</v>
      </c>
      <c r="X15" s="72" t="s">
        <v>109</v>
      </c>
      <c r="Y15" s="72">
        <v>0.15497900000000001</v>
      </c>
      <c r="Z15" s="72" t="s">
        <v>110</v>
      </c>
      <c r="AA15" s="72">
        <v>0.700739</v>
      </c>
      <c r="AH15" s="72" t="s">
        <v>108</v>
      </c>
      <c r="AI15" s="72">
        <v>9.0949799999999997E-2</v>
      </c>
      <c r="AJ15" s="72" t="s">
        <v>109</v>
      </c>
      <c r="AK15" s="72">
        <v>0.13589899999999999</v>
      </c>
      <c r="AL15" s="72" t="s">
        <v>110</v>
      </c>
      <c r="AM15" s="72">
        <v>0.40092699999999998</v>
      </c>
      <c r="AT15" s="72" t="s">
        <v>108</v>
      </c>
      <c r="AU15" s="72">
        <v>6.8949300000000005E-2</v>
      </c>
      <c r="AV15" s="72" t="s">
        <v>109</v>
      </c>
      <c r="AW15" s="72">
        <v>0.15881700000000001</v>
      </c>
      <c r="AX15" s="72" t="s">
        <v>110</v>
      </c>
      <c r="AY15" s="72">
        <v>0.30271900000000002</v>
      </c>
      <c r="BE15" s="72" t="s">
        <v>108</v>
      </c>
      <c r="BF15" s="72">
        <v>0.464424</v>
      </c>
      <c r="BG15" s="72" t="s">
        <v>109</v>
      </c>
      <c r="BH15" s="72">
        <v>0.167688</v>
      </c>
      <c r="BI15" s="72" t="s">
        <v>110</v>
      </c>
      <c r="BJ15" s="72">
        <v>0.73471799999999998</v>
      </c>
      <c r="BR15" s="72" t="s">
        <v>108</v>
      </c>
      <c r="BS15" s="72">
        <v>3.08597E-2</v>
      </c>
      <c r="BT15" s="72" t="s">
        <v>109</v>
      </c>
      <c r="BU15" s="72">
        <v>0.154228</v>
      </c>
      <c r="BV15" t="s">
        <v>110</v>
      </c>
      <c r="BW15">
        <v>0.16673099999999999</v>
      </c>
    </row>
    <row r="16" spans="1:79" x14ac:dyDescent="0.3">
      <c r="I16" s="72"/>
      <c r="J16" s="72"/>
      <c r="K16" s="72"/>
      <c r="L16" s="72"/>
      <c r="M16" s="72"/>
      <c r="N16" s="72"/>
      <c r="V16" s="72"/>
      <c r="W16" s="72"/>
      <c r="X16" s="72"/>
      <c r="Y16" s="72"/>
      <c r="Z16" s="72"/>
      <c r="AA16" s="72"/>
      <c r="AH16" s="72"/>
      <c r="AI16" s="72"/>
      <c r="AJ16" s="72"/>
      <c r="AK16" s="72"/>
      <c r="AL16" s="72"/>
      <c r="AM16" s="72"/>
      <c r="AT16" s="72"/>
      <c r="AU16" s="72"/>
      <c r="AV16" s="72"/>
      <c r="AW16" s="72"/>
      <c r="AX16" s="72"/>
      <c r="AY16" s="72"/>
      <c r="BE16" s="72"/>
      <c r="BF16" s="72"/>
      <c r="BG16" s="72"/>
      <c r="BH16" s="72"/>
      <c r="BI16" s="72"/>
      <c r="BJ16" s="72"/>
      <c r="BR16" s="72"/>
      <c r="BS16" s="72"/>
      <c r="BT16" s="72"/>
      <c r="BU16" s="72"/>
    </row>
    <row r="17" spans="1:74" x14ac:dyDescent="0.3">
      <c r="B17" t="s">
        <v>1</v>
      </c>
      <c r="C17" t="s">
        <v>55</v>
      </c>
      <c r="D17" s="95" t="s">
        <v>34</v>
      </c>
      <c r="E17" t="s">
        <v>35</v>
      </c>
      <c r="F17" s="95" t="s">
        <v>36</v>
      </c>
      <c r="G17" t="s">
        <v>40</v>
      </c>
      <c r="I17" s="72" t="s">
        <v>111</v>
      </c>
      <c r="J17" s="72">
        <v>0</v>
      </c>
      <c r="K17" s="72"/>
      <c r="L17" s="72"/>
      <c r="M17" s="72"/>
      <c r="N17" s="72"/>
      <c r="P17" t="s">
        <v>40</v>
      </c>
      <c r="Q17">
        <v>0.85849999999999993</v>
      </c>
      <c r="R17">
        <v>2.3049999999999987E-2</v>
      </c>
      <c r="S17">
        <v>7.267499999999999E-2</v>
      </c>
      <c r="T17">
        <v>0.40269999999999995</v>
      </c>
      <c r="V17" s="72" t="s">
        <v>111</v>
      </c>
      <c r="W17" s="72">
        <v>0.63719999999999999</v>
      </c>
      <c r="X17" s="72"/>
      <c r="Y17" s="72"/>
      <c r="Z17" s="72"/>
      <c r="AA17" s="72"/>
      <c r="AH17" s="72" t="s">
        <v>111</v>
      </c>
      <c r="AI17" s="72">
        <v>0.3342</v>
      </c>
      <c r="AJ17" s="72"/>
      <c r="AK17" s="72"/>
      <c r="AL17" s="72"/>
      <c r="AM17" s="72"/>
      <c r="AT17" s="72" t="s">
        <v>111</v>
      </c>
      <c r="AU17" s="72">
        <v>0.24560000000000001</v>
      </c>
      <c r="AV17" s="72"/>
      <c r="AW17" s="72"/>
      <c r="AX17" s="72"/>
      <c r="AY17" s="72"/>
      <c r="BE17" s="72" t="s">
        <v>111</v>
      </c>
      <c r="BF17" s="72">
        <v>0.67500000000000004</v>
      </c>
      <c r="BG17" s="72"/>
      <c r="BH17" s="72"/>
      <c r="BI17" s="72"/>
      <c r="BJ17" s="72"/>
      <c r="BR17" s="72" t="s">
        <v>111</v>
      </c>
      <c r="BS17" s="72">
        <v>0.1305</v>
      </c>
      <c r="BT17" s="72"/>
      <c r="BU17" s="72"/>
    </row>
    <row r="18" spans="1:74" x14ac:dyDescent="0.3">
      <c r="A18" t="s">
        <v>142</v>
      </c>
      <c r="B18">
        <v>12</v>
      </c>
      <c r="C18">
        <v>12</v>
      </c>
      <c r="D18">
        <v>12</v>
      </c>
      <c r="E18">
        <v>12</v>
      </c>
      <c r="F18">
        <v>12</v>
      </c>
      <c r="G18">
        <v>12</v>
      </c>
      <c r="I18" s="72"/>
      <c r="J18" s="72"/>
      <c r="K18" s="72"/>
      <c r="L18" s="72"/>
      <c r="M18" s="72"/>
      <c r="N18" s="72"/>
      <c r="V18" s="72"/>
      <c r="W18" s="72"/>
      <c r="X18" s="72"/>
      <c r="Y18" s="72"/>
      <c r="Z18" s="72"/>
      <c r="AA18" s="72"/>
      <c r="AH18" s="72"/>
      <c r="AI18" s="72"/>
      <c r="AJ18" s="72"/>
      <c r="AK18" s="72"/>
      <c r="AL18" s="72"/>
      <c r="AM18" s="72"/>
      <c r="AT18" s="72"/>
      <c r="AU18" s="72"/>
      <c r="AV18" s="72"/>
      <c r="AW18" s="72"/>
      <c r="AX18" s="72"/>
      <c r="AY18" s="72"/>
      <c r="BE18" s="72"/>
      <c r="BF18" s="72"/>
      <c r="BG18" s="72"/>
      <c r="BH18" s="72"/>
      <c r="BI18" s="72"/>
      <c r="BJ18" s="72"/>
      <c r="BR18" s="72"/>
      <c r="BS18" s="72"/>
      <c r="BT18" s="72"/>
      <c r="BU18" s="72"/>
    </row>
    <row r="19" spans="1:74" x14ac:dyDescent="0.3">
      <c r="A19" t="s">
        <v>143</v>
      </c>
      <c r="B19">
        <v>0.54200000000000004</v>
      </c>
      <c r="C19">
        <v>0.77739999999999998</v>
      </c>
      <c r="D19">
        <v>0.87280000000000002</v>
      </c>
      <c r="E19">
        <v>0.82979999999999998</v>
      </c>
      <c r="F19">
        <v>0.86639999999999995</v>
      </c>
      <c r="G19">
        <v>0.69920000000000004</v>
      </c>
      <c r="I19" s="72" t="s">
        <v>112</v>
      </c>
      <c r="J19" s="72" t="s">
        <v>113</v>
      </c>
      <c r="K19" s="72">
        <v>2.7369999999999998E-3</v>
      </c>
      <c r="L19" s="72"/>
      <c r="M19" s="72"/>
      <c r="N19" s="72"/>
      <c r="V19" s="72" t="s">
        <v>112</v>
      </c>
      <c r="W19" s="72" t="s">
        <v>113</v>
      </c>
      <c r="X19" s="72">
        <v>6.862E-2</v>
      </c>
      <c r="Y19" s="72"/>
      <c r="Z19" s="72"/>
      <c r="AA19" s="72"/>
      <c r="AH19" s="72" t="s">
        <v>112</v>
      </c>
      <c r="AI19" s="72" t="s">
        <v>113</v>
      </c>
      <c r="AJ19" s="72">
        <v>0.18440000000000001</v>
      </c>
      <c r="AK19" s="72"/>
      <c r="AL19" s="72"/>
      <c r="AM19" s="72"/>
      <c r="AT19" s="72" t="s">
        <v>112</v>
      </c>
      <c r="AU19" s="72" t="s">
        <v>113</v>
      </c>
      <c r="AV19" s="72">
        <v>8.5980000000000001E-2</v>
      </c>
      <c r="AW19" s="72"/>
      <c r="AX19" s="72"/>
      <c r="AY19" s="72"/>
      <c r="BE19" s="72" t="s">
        <v>112</v>
      </c>
      <c r="BF19" s="72" t="s">
        <v>113</v>
      </c>
      <c r="BG19" s="72">
        <v>0.14760000000000001</v>
      </c>
      <c r="BH19" s="72"/>
      <c r="BI19" s="72"/>
      <c r="BJ19" s="72"/>
      <c r="BR19" s="72" t="s">
        <v>112</v>
      </c>
      <c r="BS19" s="72" t="s">
        <v>113</v>
      </c>
      <c r="BT19" s="72">
        <v>1.346E-2</v>
      </c>
      <c r="BU19" s="72"/>
    </row>
    <row r="20" spans="1:74" x14ac:dyDescent="0.3">
      <c r="A20" t="s">
        <v>144</v>
      </c>
      <c r="B20" s="93">
        <v>3.6699999999999998E-5</v>
      </c>
      <c r="C20" s="71">
        <v>5.2480000000000001E-3</v>
      </c>
      <c r="D20" s="94">
        <v>7.0879999999999999E-2</v>
      </c>
      <c r="E20" s="94">
        <v>2.086E-2</v>
      </c>
      <c r="F20" s="71">
        <v>5.8909999999999997E-2</v>
      </c>
      <c r="G20" s="71">
        <v>8.2810000000000002E-4</v>
      </c>
      <c r="I20" s="72" t="s">
        <v>114</v>
      </c>
      <c r="J20" s="72" t="s">
        <v>113</v>
      </c>
      <c r="K20" s="72">
        <v>0.56389999999999996</v>
      </c>
      <c r="L20" s="72"/>
      <c r="M20" s="72"/>
      <c r="N20" s="72"/>
      <c r="V20" s="72" t="s">
        <v>114</v>
      </c>
      <c r="W20" s="72" t="s">
        <v>113</v>
      </c>
      <c r="X20" s="72">
        <v>0.1459</v>
      </c>
      <c r="Y20" s="72"/>
      <c r="Z20" s="72"/>
      <c r="AA20" s="72"/>
      <c r="AH20" s="72" t="s">
        <v>114</v>
      </c>
      <c r="AI20" s="72" t="s">
        <v>113</v>
      </c>
      <c r="AJ20" s="72">
        <v>0.63380000000000003</v>
      </c>
      <c r="AK20" s="72"/>
      <c r="AL20" s="72"/>
      <c r="AM20" s="72"/>
      <c r="AT20" s="72" t="s">
        <v>114</v>
      </c>
      <c r="AU20" s="72" t="s">
        <v>113</v>
      </c>
      <c r="AV20" s="72">
        <v>0.4496</v>
      </c>
      <c r="AW20" s="72"/>
      <c r="AX20" s="72"/>
      <c r="AY20" s="72"/>
      <c r="BE20" s="72" t="s">
        <v>114</v>
      </c>
      <c r="BF20" s="72" t="s">
        <v>113</v>
      </c>
      <c r="BG20" s="72">
        <v>0.5534</v>
      </c>
      <c r="BH20" s="72"/>
      <c r="BI20" s="72"/>
      <c r="BJ20" s="72"/>
      <c r="BR20" s="72" t="s">
        <v>114</v>
      </c>
      <c r="BS20" s="72" t="s">
        <v>113</v>
      </c>
      <c r="BT20" s="72">
        <v>0.63690000000000002</v>
      </c>
      <c r="BU20" s="72"/>
    </row>
    <row r="21" spans="1:74" x14ac:dyDescent="0.3">
      <c r="A21" t="s">
        <v>145</v>
      </c>
      <c r="B21">
        <v>2.2229999999999999</v>
      </c>
      <c r="C21">
        <v>1.2190000000000001</v>
      </c>
      <c r="D21" s="13">
        <v>0.61140000000000005</v>
      </c>
      <c r="E21" s="13">
        <v>0.87939999999999996</v>
      </c>
      <c r="F21">
        <v>0.62480000000000002</v>
      </c>
      <c r="G21">
        <v>1.53</v>
      </c>
      <c r="I21" s="72"/>
      <c r="J21" s="72"/>
      <c r="K21" s="72"/>
      <c r="L21" s="72"/>
      <c r="M21" s="72"/>
      <c r="N21" s="72"/>
      <c r="P21" t="s">
        <v>68</v>
      </c>
      <c r="V21" s="72"/>
      <c r="W21" s="72"/>
      <c r="X21" s="72"/>
      <c r="Y21" s="72"/>
      <c r="Z21" s="72"/>
      <c r="AA21" s="72"/>
      <c r="AH21" s="72"/>
      <c r="AI21" s="72"/>
      <c r="AJ21" s="72"/>
      <c r="AK21" s="72"/>
      <c r="AL21" s="72"/>
      <c r="AM21" s="72"/>
      <c r="AT21" s="72"/>
      <c r="AU21" s="72"/>
      <c r="AV21" s="72"/>
      <c r="AW21" s="72"/>
      <c r="AX21" s="72"/>
      <c r="AY21" s="72"/>
      <c r="BE21" s="72"/>
      <c r="BF21" s="72"/>
      <c r="BG21" s="72"/>
      <c r="BH21" s="72"/>
      <c r="BI21" s="72"/>
      <c r="BJ21" s="72"/>
      <c r="BR21" s="72"/>
      <c r="BS21" s="72"/>
      <c r="BT21" s="72"/>
      <c r="BU21" s="72"/>
    </row>
    <row r="22" spans="1:74" x14ac:dyDescent="0.3">
      <c r="A22" t="s">
        <v>144</v>
      </c>
      <c r="B22" s="92">
        <v>4.6330000000000004E-6</v>
      </c>
      <c r="C22">
        <v>2.0739999999999999E-3</v>
      </c>
      <c r="D22" s="13">
        <v>8.5300000000000001E-2</v>
      </c>
      <c r="E22" s="13">
        <v>1.6539999999999999E-2</v>
      </c>
      <c r="F22">
        <v>7.8570000000000001E-2</v>
      </c>
      <c r="G22">
        <v>3.122E-4</v>
      </c>
      <c r="I22" s="72" t="s">
        <v>150</v>
      </c>
      <c r="J22" s="72"/>
      <c r="K22" s="72"/>
      <c r="L22" s="72"/>
      <c r="M22" s="72"/>
      <c r="N22" s="72"/>
      <c r="V22" s="72" t="s">
        <v>151</v>
      </c>
      <c r="W22" s="72"/>
      <c r="X22" s="72"/>
      <c r="Y22" s="72"/>
      <c r="Z22" s="72"/>
      <c r="AA22" s="72"/>
      <c r="AH22" s="72" t="s">
        <v>153</v>
      </c>
      <c r="AI22" s="72"/>
      <c r="AJ22" s="72"/>
      <c r="AK22" s="72"/>
      <c r="AL22" s="72"/>
      <c r="AM22" s="72"/>
      <c r="AT22" s="72" t="s">
        <v>154</v>
      </c>
      <c r="AU22" s="72"/>
      <c r="AV22" s="72"/>
      <c r="AW22" s="72"/>
      <c r="AX22" s="72"/>
      <c r="AY22" s="72"/>
      <c r="BE22" s="72" t="s">
        <v>155</v>
      </c>
      <c r="BF22" s="72"/>
      <c r="BG22" s="72"/>
      <c r="BH22" s="72"/>
      <c r="BI22" s="72"/>
      <c r="BJ22" s="72"/>
      <c r="BR22" s="72" t="s">
        <v>156</v>
      </c>
      <c r="BS22" s="72"/>
      <c r="BT22" s="72"/>
      <c r="BU22" s="72"/>
    </row>
    <row r="23" spans="1:74" x14ac:dyDescent="0.3">
      <c r="A23" t="s">
        <v>146</v>
      </c>
      <c r="B23">
        <v>1E-4</v>
      </c>
      <c r="C23">
        <v>2E-3</v>
      </c>
      <c r="D23" s="13">
        <v>8.7400000000000005E-2</v>
      </c>
      <c r="E23" s="13">
        <v>1.4999999999999999E-2</v>
      </c>
      <c r="F23">
        <v>7.9899999999999999E-2</v>
      </c>
      <c r="G23">
        <v>2.0000000000000001E-4</v>
      </c>
    </row>
    <row r="24" spans="1:74" x14ac:dyDescent="0.3">
      <c r="A24" t="s">
        <v>147</v>
      </c>
      <c r="B24">
        <v>0.31609999999999999</v>
      </c>
      <c r="C24">
        <v>0.33679999999999999</v>
      </c>
      <c r="D24" s="13">
        <v>0.2407</v>
      </c>
      <c r="E24" s="13">
        <v>0.2742</v>
      </c>
      <c r="F24">
        <v>0.2099</v>
      </c>
      <c r="G24">
        <v>0.33429999999999999</v>
      </c>
      <c r="P24" t="s">
        <v>61</v>
      </c>
      <c r="Q24" t="s">
        <v>3</v>
      </c>
      <c r="R24" t="s">
        <v>87</v>
      </c>
      <c r="S24" t="s">
        <v>88</v>
      </c>
      <c r="T24" t="s">
        <v>2</v>
      </c>
    </row>
    <row r="25" spans="1:74" x14ac:dyDescent="0.3">
      <c r="A25" t="s">
        <v>144</v>
      </c>
      <c r="B25">
        <v>1E-4</v>
      </c>
      <c r="C25">
        <v>1E-4</v>
      </c>
      <c r="D25" s="13">
        <v>5.1400000000000001E-2</v>
      </c>
      <c r="E25" s="13">
        <v>1.3769999999999999E-2</v>
      </c>
      <c r="F25">
        <v>0.1479</v>
      </c>
      <c r="G25">
        <v>1E-4</v>
      </c>
      <c r="I25" s="72"/>
      <c r="J25" s="72" t="s">
        <v>3</v>
      </c>
      <c r="K25" s="72" t="s">
        <v>87</v>
      </c>
      <c r="L25" s="72" t="s">
        <v>88</v>
      </c>
      <c r="M25" s="72" t="s">
        <v>2</v>
      </c>
      <c r="V25" s="72"/>
      <c r="W25" s="72" t="s">
        <v>3</v>
      </c>
      <c r="X25" s="72" t="s">
        <v>87</v>
      </c>
      <c r="Y25" s="72" t="s">
        <v>88</v>
      </c>
      <c r="Z25" s="72" t="s">
        <v>2</v>
      </c>
      <c r="AH25" s="72"/>
      <c r="AI25" s="72" t="s">
        <v>3</v>
      </c>
      <c r="AJ25" s="72" t="s">
        <v>4</v>
      </c>
      <c r="AK25" s="72" t="s">
        <v>141</v>
      </c>
      <c r="AL25" s="72" t="s">
        <v>2</v>
      </c>
      <c r="AT25" s="72"/>
      <c r="AU25" s="72" t="s">
        <v>3</v>
      </c>
      <c r="AV25" s="72" t="s">
        <v>4</v>
      </c>
      <c r="AW25" s="72" t="s">
        <v>141</v>
      </c>
      <c r="AX25" s="72" t="s">
        <v>2</v>
      </c>
      <c r="BE25" s="72"/>
      <c r="BF25" s="72" t="s">
        <v>3</v>
      </c>
      <c r="BG25" s="72" t="s">
        <v>87</v>
      </c>
      <c r="BH25" s="72" t="s">
        <v>88</v>
      </c>
      <c r="BI25" s="72" t="s">
        <v>2</v>
      </c>
      <c r="BR25" s="72"/>
      <c r="BS25" s="72" t="s">
        <v>3</v>
      </c>
      <c r="BT25" s="72" t="s">
        <v>87</v>
      </c>
      <c r="BU25" t="s">
        <v>88</v>
      </c>
      <c r="BV25" t="s">
        <v>2</v>
      </c>
    </row>
    <row r="26" spans="1:74" x14ac:dyDescent="0.3">
      <c r="A26" t="s">
        <v>146</v>
      </c>
      <c r="B26">
        <v>1.4E-3</v>
      </c>
      <c r="C26">
        <v>8.0000000000000004E-4</v>
      </c>
      <c r="D26" s="13">
        <v>5.0900000000000001E-2</v>
      </c>
      <c r="E26">
        <v>1.29E-2</v>
      </c>
      <c r="F26">
        <v>0.15429999999999999</v>
      </c>
      <c r="G26">
        <v>5.9999999999999995E-4</v>
      </c>
      <c r="I26" s="72" t="s">
        <v>3</v>
      </c>
      <c r="J26" s="72"/>
      <c r="K26" s="72">
        <v>0.65200000000000002</v>
      </c>
      <c r="L26" s="72">
        <v>0.60089999999999999</v>
      </c>
      <c r="M26" s="72">
        <v>0.85619999999999996</v>
      </c>
      <c r="V26" s="72" t="s">
        <v>3</v>
      </c>
      <c r="W26" s="72"/>
      <c r="X26" s="86">
        <v>1.4109999999999999E-2</v>
      </c>
      <c r="Y26" s="72">
        <v>0.24970000000000001</v>
      </c>
      <c r="Z26" s="86">
        <v>1.234E-2</v>
      </c>
      <c r="AH26" s="72" t="s">
        <v>3</v>
      </c>
      <c r="AI26" s="72"/>
      <c r="AJ26" s="72">
        <v>7.7530000000000002E-2</v>
      </c>
      <c r="AK26" s="72">
        <v>0.51459999999999995</v>
      </c>
      <c r="AL26" s="72">
        <v>0.2298</v>
      </c>
      <c r="AT26" s="72" t="s">
        <v>3</v>
      </c>
      <c r="AU26" s="72"/>
      <c r="AV26" s="72">
        <v>0.13200000000000001</v>
      </c>
      <c r="AW26" s="72">
        <v>0.8952</v>
      </c>
      <c r="AX26" s="72">
        <v>0.88349999999999995</v>
      </c>
      <c r="BE26" s="72" t="s">
        <v>3</v>
      </c>
      <c r="BF26" s="72"/>
      <c r="BG26" s="86">
        <v>1.2630000000000001E-2</v>
      </c>
      <c r="BH26" s="72">
        <v>0.96260000000000001</v>
      </c>
      <c r="BI26" s="86">
        <v>2.6040000000000001E-2</v>
      </c>
      <c r="BR26" s="72" t="s">
        <v>3</v>
      </c>
      <c r="BS26" s="72"/>
      <c r="BT26" s="72">
        <v>0.48920000000000002</v>
      </c>
      <c r="BU26">
        <v>0.62809999999999999</v>
      </c>
      <c r="BV26">
        <v>0.98650000000000004</v>
      </c>
    </row>
    <row r="27" spans="1:74" x14ac:dyDescent="0.3">
      <c r="A27" t="s">
        <v>148</v>
      </c>
      <c r="B27">
        <v>29.03</v>
      </c>
      <c r="C27">
        <v>1.59</v>
      </c>
      <c r="D27">
        <v>1.1579999999999999</v>
      </c>
      <c r="E27">
        <v>1.343</v>
      </c>
      <c r="F27">
        <v>1.3320000000000001</v>
      </c>
      <c r="G27">
        <v>4.5730000000000004</v>
      </c>
      <c r="I27" s="72" t="s">
        <v>87</v>
      </c>
      <c r="J27" s="72">
        <v>1.6759999999999999</v>
      </c>
      <c r="K27" s="72"/>
      <c r="L27" s="72">
        <v>0.99970000000000003</v>
      </c>
      <c r="M27" s="72">
        <v>0.97799999999999998</v>
      </c>
      <c r="V27" s="72" t="s">
        <v>87</v>
      </c>
      <c r="W27" s="72">
        <v>5.8330000000000002</v>
      </c>
      <c r="X27" s="72"/>
      <c r="Y27" s="72">
        <v>0.23749999999999999</v>
      </c>
      <c r="Z27" s="72">
        <v>0.99960000000000004</v>
      </c>
      <c r="AH27" s="72" t="s">
        <v>4</v>
      </c>
      <c r="AI27" s="72">
        <v>4.0890000000000004</v>
      </c>
      <c r="AJ27" s="72"/>
      <c r="AK27" s="72">
        <v>0.50229999999999997</v>
      </c>
      <c r="AL27" s="72">
        <v>0.85919999999999996</v>
      </c>
      <c r="AT27" s="72" t="s">
        <v>4</v>
      </c>
      <c r="AU27" s="72">
        <v>3.5539999999999998</v>
      </c>
      <c r="AV27" s="72"/>
      <c r="AW27" s="72">
        <v>0.33339999999999997</v>
      </c>
      <c r="AX27" s="72">
        <v>0.34570000000000001</v>
      </c>
      <c r="BE27" s="72" t="s">
        <v>87</v>
      </c>
      <c r="BF27" s="72">
        <v>5.9509999999999996</v>
      </c>
      <c r="BG27" s="72"/>
      <c r="BH27" s="86">
        <v>2.3890000000000002E-2</v>
      </c>
      <c r="BI27" s="72">
        <v>0.94740000000000002</v>
      </c>
      <c r="BR27" s="72" t="s">
        <v>87</v>
      </c>
      <c r="BS27" s="72">
        <v>2.0960000000000001</v>
      </c>
      <c r="BT27" s="72"/>
      <c r="BU27">
        <v>0.99370000000000003</v>
      </c>
      <c r="BV27">
        <v>0.33389999999999997</v>
      </c>
    </row>
    <row r="28" spans="1:74" x14ac:dyDescent="0.3">
      <c r="A28" t="s">
        <v>144</v>
      </c>
      <c r="B28" s="92">
        <v>4.9640000000000002E-7</v>
      </c>
      <c r="C28">
        <v>0.45150000000000001</v>
      </c>
      <c r="D28">
        <v>0.56040000000000001</v>
      </c>
      <c r="E28">
        <v>0.51100000000000001</v>
      </c>
      <c r="F28">
        <v>0.51370000000000005</v>
      </c>
      <c r="G28">
        <v>0.1016</v>
      </c>
      <c r="I28" s="72" t="s">
        <v>88</v>
      </c>
      <c r="J28" s="72">
        <v>1.8049999999999999</v>
      </c>
      <c r="K28" s="72">
        <v>0.12889999999999999</v>
      </c>
      <c r="L28" s="72"/>
      <c r="M28" s="72">
        <v>0.96050000000000002</v>
      </c>
      <c r="P28" t="s">
        <v>35</v>
      </c>
      <c r="Q28">
        <v>0.7270165610218241</v>
      </c>
      <c r="R28">
        <v>1.1499999999999844E-3</v>
      </c>
      <c r="S28">
        <v>0.40237329967539698</v>
      </c>
      <c r="T28">
        <v>0.68369293713747448</v>
      </c>
      <c r="V28" s="72" t="s">
        <v>88</v>
      </c>
      <c r="W28" s="72">
        <v>2.8889999999999998</v>
      </c>
      <c r="X28" s="72">
        <v>2.9430000000000001</v>
      </c>
      <c r="Y28" s="72"/>
      <c r="Z28" s="72">
        <v>0.20749999999999999</v>
      </c>
      <c r="AH28" s="72" t="s">
        <v>141</v>
      </c>
      <c r="AI28" s="72">
        <v>2.028</v>
      </c>
      <c r="AJ28" s="72">
        <v>2.0609999999999999</v>
      </c>
      <c r="AK28" s="72"/>
      <c r="AL28" s="72">
        <v>0.90469999999999995</v>
      </c>
      <c r="AT28" s="72" t="s">
        <v>141</v>
      </c>
      <c r="AU28" s="72">
        <v>0.98660000000000003</v>
      </c>
      <c r="AV28" s="72">
        <v>2.5670000000000002</v>
      </c>
      <c r="AW28" s="72"/>
      <c r="AX28" s="72">
        <v>1</v>
      </c>
      <c r="BE28" s="72" t="s">
        <v>88</v>
      </c>
      <c r="BF28" s="72">
        <v>0.67110000000000003</v>
      </c>
      <c r="BG28" s="72">
        <v>5.28</v>
      </c>
      <c r="BH28" s="72"/>
      <c r="BI28" s="86">
        <v>5.0430000000000003E-2</v>
      </c>
      <c r="BR28" s="72" t="s">
        <v>88</v>
      </c>
      <c r="BS28" s="72">
        <v>1.736</v>
      </c>
      <c r="BT28" s="72">
        <v>0.36020000000000002</v>
      </c>
      <c r="BV28">
        <v>0.45</v>
      </c>
    </row>
    <row r="29" spans="1:74" x14ac:dyDescent="0.3">
      <c r="A29" t="s">
        <v>146</v>
      </c>
      <c r="B29">
        <v>1E-4</v>
      </c>
      <c r="C29">
        <v>0.12280000000000001</v>
      </c>
      <c r="D29">
        <v>0.2351</v>
      </c>
      <c r="E29">
        <v>0.1661</v>
      </c>
      <c r="F29">
        <v>0.17469999999999999</v>
      </c>
      <c r="G29">
        <v>2.5000000000000001E-2</v>
      </c>
      <c r="I29" s="72" t="s">
        <v>2</v>
      </c>
      <c r="J29" s="72">
        <v>1.1200000000000001</v>
      </c>
      <c r="K29" s="72">
        <v>0.55600000000000005</v>
      </c>
      <c r="L29" s="72">
        <v>0.68489999999999995</v>
      </c>
      <c r="M29" s="72"/>
      <c r="V29" s="72" t="s">
        <v>2</v>
      </c>
      <c r="W29" s="72">
        <v>5.976</v>
      </c>
      <c r="X29" s="72">
        <v>0.14369999999999999</v>
      </c>
      <c r="Y29" s="72">
        <v>3.0870000000000002</v>
      </c>
      <c r="Z29" s="72"/>
      <c r="AH29" s="72" t="s">
        <v>2</v>
      </c>
      <c r="AI29" s="72">
        <v>2.9790000000000001</v>
      </c>
      <c r="AJ29" s="72">
        <v>1.1100000000000001</v>
      </c>
      <c r="AK29" s="72">
        <v>0.9506</v>
      </c>
      <c r="AL29" s="72"/>
      <c r="AT29" s="72" t="s">
        <v>2</v>
      </c>
      <c r="AU29" s="72">
        <v>1.0289999999999999</v>
      </c>
      <c r="AV29" s="72">
        <v>2.5249999999999999</v>
      </c>
      <c r="AW29" s="72">
        <v>4.2009999999999999E-2</v>
      </c>
      <c r="AX29" s="72"/>
      <c r="BE29" s="72" t="s">
        <v>2</v>
      </c>
      <c r="BF29" s="72">
        <v>5.1909999999999998</v>
      </c>
      <c r="BG29" s="72">
        <v>0.75990000000000002</v>
      </c>
      <c r="BH29" s="72">
        <v>4.5199999999999996</v>
      </c>
      <c r="BI29" s="72"/>
      <c r="BR29" s="72" t="s">
        <v>2</v>
      </c>
      <c r="BS29" s="72">
        <v>0.46899999999999997</v>
      </c>
      <c r="BT29" s="72">
        <v>2.5649999999999999</v>
      </c>
      <c r="BU29">
        <v>2.2050000000000001</v>
      </c>
    </row>
    <row r="30" spans="1:74" x14ac:dyDescent="0.3">
      <c r="P30" t="s">
        <v>40</v>
      </c>
      <c r="Q30">
        <v>0.57940329650425715</v>
      </c>
      <c r="R30">
        <v>3.2597622612699821E-2</v>
      </c>
      <c r="S30">
        <v>0.10277797064546466</v>
      </c>
      <c r="T30">
        <v>0.52877445097130005</v>
      </c>
    </row>
    <row r="32" spans="1:74" x14ac:dyDescent="0.3">
      <c r="I32" s="72" t="s">
        <v>117</v>
      </c>
      <c r="J32" s="72"/>
      <c r="V32" s="72" t="s">
        <v>117</v>
      </c>
      <c r="W32" s="72"/>
      <c r="AH32" s="72" t="s">
        <v>117</v>
      </c>
      <c r="AI32" s="72"/>
      <c r="AT32" s="72" t="s">
        <v>117</v>
      </c>
      <c r="AU32" s="72"/>
      <c r="BE32" s="72" t="s">
        <v>117</v>
      </c>
      <c r="BF32" s="72"/>
      <c r="BR32" s="72" t="s">
        <v>117</v>
      </c>
      <c r="BS32" s="72"/>
    </row>
    <row r="33" spans="9:74" x14ac:dyDescent="0.3">
      <c r="I33" s="72"/>
      <c r="J33" s="72"/>
      <c r="V33" s="72"/>
      <c r="W33" s="72"/>
      <c r="AH33" s="72"/>
      <c r="AI33" s="72"/>
      <c r="AT33" s="72"/>
      <c r="AU33" s="72"/>
      <c r="BE33" s="72"/>
      <c r="BF33" s="72"/>
      <c r="BR33" s="72"/>
      <c r="BS33" s="72"/>
    </row>
    <row r="34" spans="9:74" x14ac:dyDescent="0.3">
      <c r="I34" s="72" t="s">
        <v>118</v>
      </c>
      <c r="J34" s="72">
        <v>1.167</v>
      </c>
      <c r="V34" s="72" t="s">
        <v>118</v>
      </c>
      <c r="W34" s="72">
        <v>6.141</v>
      </c>
      <c r="AH34" s="72" t="s">
        <v>118</v>
      </c>
      <c r="AI34" s="72">
        <v>5.1539999999999999</v>
      </c>
      <c r="AT34" s="72" t="s">
        <v>118</v>
      </c>
      <c r="AU34" s="72">
        <v>4.4740000000000002</v>
      </c>
      <c r="BE34" s="72" t="s">
        <v>118</v>
      </c>
      <c r="BF34" s="72">
        <v>8.5380000000000003</v>
      </c>
      <c r="BR34" s="72" t="s">
        <v>118</v>
      </c>
      <c r="BS34" s="72">
        <v>7.5129999999999999</v>
      </c>
    </row>
    <row r="35" spans="9:74" x14ac:dyDescent="0.3">
      <c r="I35" s="72" t="s">
        <v>119</v>
      </c>
      <c r="J35" s="72">
        <v>1.329</v>
      </c>
      <c r="V35" s="72" t="s">
        <v>119</v>
      </c>
      <c r="W35" s="72">
        <v>6.1630000000000003</v>
      </c>
      <c r="AH35" s="72" t="s">
        <v>119</v>
      </c>
      <c r="AI35" s="72">
        <v>5.1539999999999999</v>
      </c>
      <c r="AT35" s="72" t="s">
        <v>119</v>
      </c>
      <c r="AU35" s="72">
        <v>4.5540000000000003</v>
      </c>
      <c r="BE35" s="72" t="s">
        <v>119</v>
      </c>
      <c r="BF35" s="72">
        <v>8.5380000000000003</v>
      </c>
      <c r="BR35" s="72" t="s">
        <v>119</v>
      </c>
      <c r="BS35" s="72">
        <v>7.6189999999999998</v>
      </c>
    </row>
    <row r="36" spans="9:74" x14ac:dyDescent="0.3">
      <c r="I36" s="72" t="s">
        <v>113</v>
      </c>
      <c r="J36" s="72">
        <v>0.72219999999999995</v>
      </c>
      <c r="V36" s="72" t="s">
        <v>113</v>
      </c>
      <c r="W36" s="72">
        <v>0.104</v>
      </c>
      <c r="AH36" s="72" t="s">
        <v>113</v>
      </c>
      <c r="AI36" s="72">
        <v>0.16089999999999999</v>
      </c>
      <c r="AT36" s="72" t="s">
        <v>113</v>
      </c>
      <c r="AU36" s="72">
        <v>0.20749999999999999</v>
      </c>
      <c r="BE36" s="72" t="s">
        <v>113</v>
      </c>
      <c r="BF36" s="72">
        <v>3.61E-2</v>
      </c>
      <c r="BR36" s="72" t="s">
        <v>113</v>
      </c>
      <c r="BS36" s="72">
        <v>5.457E-2</v>
      </c>
    </row>
    <row r="37" spans="9:74" x14ac:dyDescent="0.3">
      <c r="I37" s="72"/>
      <c r="J37" s="72"/>
      <c r="V37" s="72"/>
      <c r="W37" s="72"/>
      <c r="AH37" s="72"/>
      <c r="AI37" s="72"/>
      <c r="AT37" s="72"/>
      <c r="AU37" s="72"/>
      <c r="BE37" s="72"/>
      <c r="BF37" s="72"/>
      <c r="BR37" s="72"/>
      <c r="BS37" s="72"/>
    </row>
    <row r="38" spans="9:74" x14ac:dyDescent="0.3">
      <c r="I38" s="72" t="s">
        <v>137</v>
      </c>
      <c r="J38" s="72"/>
      <c r="V38" s="72" t="s">
        <v>137</v>
      </c>
      <c r="W38" s="72"/>
      <c r="AH38" s="72" t="s">
        <v>137</v>
      </c>
      <c r="AI38" s="72"/>
      <c r="AT38" s="72" t="s">
        <v>137</v>
      </c>
      <c r="AU38" s="72"/>
      <c r="BE38" s="72" t="s">
        <v>120</v>
      </c>
      <c r="BF38" s="72"/>
      <c r="BR38" s="72" t="s">
        <v>137</v>
      </c>
      <c r="BS38" s="72"/>
    </row>
    <row r="40" spans="9:74" x14ac:dyDescent="0.3">
      <c r="I40" s="72" t="s">
        <v>123</v>
      </c>
      <c r="V40" s="72" t="s">
        <v>123</v>
      </c>
    </row>
    <row r="41" spans="9:74" x14ac:dyDescent="0.3">
      <c r="I41" s="72"/>
      <c r="J41" s="72" t="s">
        <v>3</v>
      </c>
      <c r="K41" s="72" t="s">
        <v>87</v>
      </c>
      <c r="L41" s="72" t="s">
        <v>88</v>
      </c>
      <c r="M41" s="72" t="s">
        <v>2</v>
      </c>
      <c r="V41" s="72"/>
      <c r="W41" s="72" t="s">
        <v>3</v>
      </c>
      <c r="X41" s="72" t="s">
        <v>87</v>
      </c>
      <c r="Y41" s="72" t="s">
        <v>88</v>
      </c>
      <c r="Z41" s="72" t="s">
        <v>2</v>
      </c>
      <c r="AH41" s="72"/>
      <c r="AI41" s="72" t="s">
        <v>3</v>
      </c>
      <c r="AJ41" s="72" t="s">
        <v>4</v>
      </c>
      <c r="AK41" s="72" t="s">
        <v>141</v>
      </c>
      <c r="AL41" s="72" t="s">
        <v>2</v>
      </c>
      <c r="AT41" s="72"/>
      <c r="AU41" s="72" t="s">
        <v>3</v>
      </c>
      <c r="AV41" s="72" t="s">
        <v>4</v>
      </c>
      <c r="AW41" s="72" t="s">
        <v>141</v>
      </c>
      <c r="AX41" s="72" t="s">
        <v>2</v>
      </c>
      <c r="BE41" s="72"/>
      <c r="BF41" s="72" t="s">
        <v>3</v>
      </c>
      <c r="BG41" s="72" t="s">
        <v>4</v>
      </c>
      <c r="BH41" s="72" t="s">
        <v>141</v>
      </c>
      <c r="BI41" s="72" t="s">
        <v>2</v>
      </c>
      <c r="BR41" s="72"/>
      <c r="BS41" s="72" t="s">
        <v>3</v>
      </c>
      <c r="BT41" s="72" t="s">
        <v>87</v>
      </c>
      <c r="BU41" t="s">
        <v>88</v>
      </c>
      <c r="BV41" t="s">
        <v>2</v>
      </c>
    </row>
    <row r="42" spans="9:74" x14ac:dyDescent="0.3">
      <c r="I42" s="72" t="s">
        <v>3</v>
      </c>
      <c r="J42" s="72"/>
      <c r="K42" s="72">
        <v>1</v>
      </c>
      <c r="L42" s="72">
        <v>1</v>
      </c>
      <c r="M42" s="72">
        <v>1</v>
      </c>
      <c r="V42" s="72" t="s">
        <v>3</v>
      </c>
      <c r="W42" s="72"/>
      <c r="X42" s="72">
        <v>8.0860000000000001E-2</v>
      </c>
      <c r="Y42" s="72">
        <v>0.38269999999999998</v>
      </c>
      <c r="Z42" s="72">
        <v>8.0860000000000001E-2</v>
      </c>
      <c r="AH42" s="72" t="s">
        <v>3</v>
      </c>
      <c r="AI42" s="72"/>
      <c r="AJ42" s="72">
        <v>8.0860000000000001E-2</v>
      </c>
      <c r="AK42" s="72">
        <v>0.38269999999999998</v>
      </c>
      <c r="AL42" s="72">
        <v>0.19040000000000001</v>
      </c>
      <c r="AT42" s="72" t="s">
        <v>3</v>
      </c>
      <c r="AU42" s="72"/>
      <c r="AV42" s="72">
        <v>7.6520000000000005E-2</v>
      </c>
      <c r="AW42" s="72">
        <v>1</v>
      </c>
      <c r="AX42" s="72">
        <v>0.66249999999999998</v>
      </c>
      <c r="BE42" s="72" t="s">
        <v>3</v>
      </c>
      <c r="BF42" s="72"/>
      <c r="BG42" s="72">
        <v>8.0860000000000001E-2</v>
      </c>
      <c r="BH42" s="72">
        <v>0.66249999999999998</v>
      </c>
      <c r="BI42" s="72">
        <v>8.0860000000000001E-2</v>
      </c>
      <c r="BR42" s="72" t="s">
        <v>3</v>
      </c>
      <c r="BS42" s="72"/>
      <c r="BT42" s="72">
        <v>7.6520000000000005E-2</v>
      </c>
      <c r="BU42">
        <v>0.38269999999999998</v>
      </c>
      <c r="BV42">
        <v>0.38269999999999998</v>
      </c>
    </row>
    <row r="43" spans="9:74" x14ac:dyDescent="0.3">
      <c r="I43" s="72" t="s">
        <v>87</v>
      </c>
      <c r="J43" s="72">
        <v>1</v>
      </c>
      <c r="K43" s="72"/>
      <c r="L43" s="72">
        <v>0.64280000000000004</v>
      </c>
      <c r="M43" s="72">
        <v>0.50660000000000005</v>
      </c>
      <c r="V43" s="72" t="s">
        <v>87</v>
      </c>
      <c r="W43" s="72">
        <v>8.0860000000000001E-2</v>
      </c>
      <c r="X43" s="72"/>
      <c r="Y43" s="72">
        <v>0.66249999999999998</v>
      </c>
      <c r="Z43" s="72">
        <v>0.19040000000000001</v>
      </c>
      <c r="AH43" s="72" t="s">
        <v>4</v>
      </c>
      <c r="AI43" s="72">
        <v>8.0860000000000001E-2</v>
      </c>
      <c r="AJ43" s="72"/>
      <c r="AK43" s="72">
        <v>0.66249999999999998</v>
      </c>
      <c r="AL43" s="72">
        <v>0.19040000000000001</v>
      </c>
      <c r="AT43" s="72" t="s">
        <v>4</v>
      </c>
      <c r="AU43" s="72">
        <v>7.6520000000000005E-2</v>
      </c>
      <c r="AV43" s="72"/>
      <c r="AW43" s="72">
        <v>0.35370000000000001</v>
      </c>
      <c r="AX43" s="72">
        <v>0.1157</v>
      </c>
      <c r="BE43" s="72" t="s">
        <v>4</v>
      </c>
      <c r="BF43" s="72">
        <v>8.0860000000000001E-2</v>
      </c>
      <c r="BG43" s="72"/>
      <c r="BH43" s="72">
        <v>8.0860000000000001E-2</v>
      </c>
      <c r="BI43" s="72">
        <v>0.66249999999999998</v>
      </c>
      <c r="BR43" s="72" t="s">
        <v>87</v>
      </c>
      <c r="BS43" s="72">
        <v>7.6520000000000005E-2</v>
      </c>
      <c r="BT43" s="72"/>
      <c r="BU43">
        <v>0.64280000000000004</v>
      </c>
      <c r="BV43">
        <v>7.6520000000000005E-2</v>
      </c>
    </row>
    <row r="44" spans="9:74" x14ac:dyDescent="0.3">
      <c r="I44" s="72" t="s">
        <v>88</v>
      </c>
      <c r="J44" s="72">
        <v>1</v>
      </c>
      <c r="K44" s="72">
        <v>0.64280000000000004</v>
      </c>
      <c r="L44" s="72"/>
      <c r="M44" s="72">
        <v>0.35370000000000001</v>
      </c>
      <c r="V44" s="72" t="s">
        <v>88</v>
      </c>
      <c r="W44" s="72">
        <v>0.38269999999999998</v>
      </c>
      <c r="X44" s="72">
        <v>0.66249999999999998</v>
      </c>
      <c r="Y44" s="72"/>
      <c r="Z44" s="72">
        <v>0.50660000000000005</v>
      </c>
      <c r="AH44" s="72" t="s">
        <v>141</v>
      </c>
      <c r="AI44" s="72">
        <v>0.38269999999999998</v>
      </c>
      <c r="AJ44" s="72">
        <v>0.66249999999999998</v>
      </c>
      <c r="AK44" s="72"/>
      <c r="AL44" s="72">
        <v>1</v>
      </c>
      <c r="AT44" s="72" t="s">
        <v>141</v>
      </c>
      <c r="AU44" s="72">
        <v>1</v>
      </c>
      <c r="AV44" s="72">
        <v>0.35370000000000001</v>
      </c>
      <c r="AW44" s="72"/>
      <c r="AX44" s="72">
        <v>1</v>
      </c>
      <c r="BE44" s="72" t="s">
        <v>141</v>
      </c>
      <c r="BF44" s="72">
        <v>0.66249999999999998</v>
      </c>
      <c r="BG44" s="72">
        <v>8.0860000000000001E-2</v>
      </c>
      <c r="BH44" s="72"/>
      <c r="BI44" s="72">
        <v>8.0860000000000001E-2</v>
      </c>
      <c r="BR44" s="72" t="s">
        <v>88</v>
      </c>
      <c r="BS44" s="72">
        <v>0.38269999999999998</v>
      </c>
      <c r="BT44" s="72">
        <v>0.64280000000000004</v>
      </c>
      <c r="BV44">
        <v>8.0860000000000001E-2</v>
      </c>
    </row>
    <row r="45" spans="9:74" x14ac:dyDescent="0.3">
      <c r="I45" s="72" t="s">
        <v>2</v>
      </c>
      <c r="J45" s="72">
        <v>1</v>
      </c>
      <c r="K45" s="72">
        <v>0.50660000000000005</v>
      </c>
      <c r="L45" s="72">
        <v>0.35370000000000001</v>
      </c>
      <c r="M45" s="72"/>
      <c r="V45" s="72" t="s">
        <v>2</v>
      </c>
      <c r="W45" s="72">
        <v>8.0860000000000001E-2</v>
      </c>
      <c r="X45" s="72">
        <v>0.19040000000000001</v>
      </c>
      <c r="Y45" s="72">
        <v>0.50660000000000005</v>
      </c>
      <c r="Z45" s="72"/>
      <c r="AH45" s="72" t="s">
        <v>2</v>
      </c>
      <c r="AI45" s="72">
        <v>0.19040000000000001</v>
      </c>
      <c r="AJ45" s="72">
        <v>0.19040000000000001</v>
      </c>
      <c r="AK45" s="72">
        <v>1</v>
      </c>
      <c r="AL45" s="72"/>
      <c r="AT45" s="72" t="s">
        <v>2</v>
      </c>
      <c r="AU45" s="72">
        <v>0.66249999999999998</v>
      </c>
      <c r="AV45" s="72">
        <v>0.1157</v>
      </c>
      <c r="AW45" s="72">
        <v>1</v>
      </c>
      <c r="AX45" s="72"/>
      <c r="BE45" s="72" t="s">
        <v>2</v>
      </c>
      <c r="BF45" s="72">
        <v>8.0860000000000001E-2</v>
      </c>
      <c r="BG45" s="72">
        <v>0.66249999999999998</v>
      </c>
      <c r="BH45" s="72">
        <v>8.0860000000000001E-2</v>
      </c>
      <c r="BI45" s="72"/>
      <c r="BR45" s="72" t="s">
        <v>2</v>
      </c>
      <c r="BS45" s="72">
        <v>0.38269999999999998</v>
      </c>
      <c r="BT45" s="72">
        <v>7.6520000000000005E-2</v>
      </c>
      <c r="BU45">
        <v>8.0860000000000001E-2</v>
      </c>
    </row>
    <row r="47" spans="9:74" x14ac:dyDescent="0.3">
      <c r="I47" s="72" t="s">
        <v>122</v>
      </c>
      <c r="V47" s="72" t="s">
        <v>152</v>
      </c>
    </row>
    <row r="48" spans="9:74" x14ac:dyDescent="0.3">
      <c r="I48" s="72"/>
      <c r="J48" s="72" t="s">
        <v>3</v>
      </c>
      <c r="K48" s="72" t="s">
        <v>87</v>
      </c>
      <c r="L48" s="72" t="s">
        <v>88</v>
      </c>
      <c r="M48" s="72" t="s">
        <v>2</v>
      </c>
      <c r="V48" s="72"/>
      <c r="W48" s="72" t="s">
        <v>3</v>
      </c>
      <c r="X48" s="72" t="s">
        <v>87</v>
      </c>
      <c r="Y48" s="72" t="s">
        <v>88</v>
      </c>
      <c r="Z48" s="72" t="s">
        <v>2</v>
      </c>
      <c r="AH48" s="72"/>
      <c r="AI48" s="72" t="s">
        <v>3</v>
      </c>
      <c r="AJ48" s="72" t="s">
        <v>4</v>
      </c>
      <c r="AK48" s="72" t="s">
        <v>141</v>
      </c>
      <c r="AL48" s="72" t="s">
        <v>2</v>
      </c>
      <c r="AT48" s="72"/>
      <c r="AU48" s="72" t="s">
        <v>3</v>
      </c>
      <c r="AV48" s="72" t="s">
        <v>4</v>
      </c>
      <c r="AW48" s="72" t="s">
        <v>141</v>
      </c>
      <c r="AX48" s="72" t="s">
        <v>2</v>
      </c>
      <c r="BE48" s="72"/>
      <c r="BF48" s="72" t="s">
        <v>3</v>
      </c>
      <c r="BG48" s="72" t="s">
        <v>4</v>
      </c>
      <c r="BH48" s="72" t="s">
        <v>141</v>
      </c>
      <c r="BI48" s="72" t="s">
        <v>2</v>
      </c>
      <c r="BR48" s="72"/>
      <c r="BS48" s="72" t="s">
        <v>3</v>
      </c>
      <c r="BT48" s="72" t="s">
        <v>87</v>
      </c>
      <c r="BU48" t="s">
        <v>88</v>
      </c>
      <c r="BV48" t="s">
        <v>2</v>
      </c>
    </row>
    <row r="49" spans="9:74" x14ac:dyDescent="0.3">
      <c r="I49" s="72" t="s">
        <v>3</v>
      </c>
      <c r="J49" s="72"/>
      <c r="K49" s="72">
        <v>0.95179999999999998</v>
      </c>
      <c r="L49" s="72">
        <v>0.62880000000000003</v>
      </c>
      <c r="M49" s="72">
        <v>0.50619999999999998</v>
      </c>
      <c r="V49" s="72" t="s">
        <v>3</v>
      </c>
      <c r="W49" s="72"/>
      <c r="X49" s="72">
        <v>0.1123</v>
      </c>
      <c r="Y49" s="72">
        <v>0.23369999999999999</v>
      </c>
      <c r="Z49" s="72">
        <v>1.474E-2</v>
      </c>
      <c r="AH49" s="72" t="s">
        <v>3</v>
      </c>
      <c r="AI49" s="72"/>
      <c r="AJ49" s="72">
        <v>2.3539999999999998E-2</v>
      </c>
      <c r="AK49" s="72">
        <v>0.21290000000000001</v>
      </c>
      <c r="AL49" s="72">
        <v>0.21290000000000001</v>
      </c>
      <c r="AT49" s="72" t="s">
        <v>3</v>
      </c>
      <c r="AU49" s="72"/>
      <c r="AV49" s="72">
        <v>4.5600000000000002E-2</v>
      </c>
      <c r="AW49" s="72">
        <v>0.56789999999999996</v>
      </c>
      <c r="AX49" s="72">
        <v>0.68930000000000002</v>
      </c>
      <c r="BE49" s="72" t="s">
        <v>3</v>
      </c>
      <c r="BF49" s="72"/>
      <c r="BG49" s="86">
        <v>1.7420000000000001E-2</v>
      </c>
      <c r="BH49" s="72">
        <v>0.73409999999999997</v>
      </c>
      <c r="BI49" s="86">
        <v>4.1540000000000001E-2</v>
      </c>
      <c r="BR49" s="72" t="s">
        <v>3</v>
      </c>
      <c r="BS49" s="72"/>
      <c r="BT49" s="72">
        <v>8.7190000000000004E-2</v>
      </c>
      <c r="BU49">
        <v>0.25419999999999998</v>
      </c>
      <c r="BV49">
        <v>0.42480000000000001</v>
      </c>
    </row>
    <row r="50" spans="9:74" x14ac:dyDescent="0.3">
      <c r="I50" s="72" t="s">
        <v>87</v>
      </c>
      <c r="J50" s="72">
        <v>0.95179999999999998</v>
      </c>
      <c r="K50" s="72"/>
      <c r="L50" s="72">
        <v>0.58650000000000002</v>
      </c>
      <c r="M50" s="72">
        <v>0.54559999999999997</v>
      </c>
      <c r="V50" s="72" t="s">
        <v>87</v>
      </c>
      <c r="W50" s="72">
        <v>0.1123</v>
      </c>
      <c r="X50" s="72"/>
      <c r="Y50" s="72">
        <v>0.69140000000000001</v>
      </c>
      <c r="Z50" s="72">
        <v>0.39489999999999997</v>
      </c>
      <c r="AH50" s="72" t="s">
        <v>4</v>
      </c>
      <c r="AI50" s="72">
        <v>2.3539999999999998E-2</v>
      </c>
      <c r="AJ50" s="72"/>
      <c r="AK50" s="72">
        <v>0.30819999999999997</v>
      </c>
      <c r="AL50" s="72">
        <v>0.30819999999999997</v>
      </c>
      <c r="AT50" s="72" t="s">
        <v>4</v>
      </c>
      <c r="AU50" s="72">
        <v>4.5600000000000002E-2</v>
      </c>
      <c r="AV50" s="72"/>
      <c r="AW50" s="72">
        <v>0.15329999999999999</v>
      </c>
      <c r="AX50" s="72">
        <v>0.10979999999999999</v>
      </c>
      <c r="BE50" s="72" t="s">
        <v>4</v>
      </c>
      <c r="BF50" s="72">
        <v>1.7420000000000001E-2</v>
      </c>
      <c r="BG50" s="72"/>
      <c r="BH50" s="86">
        <v>4.1540000000000001E-2</v>
      </c>
      <c r="BI50" s="72">
        <v>0.73409999999999997</v>
      </c>
      <c r="BR50" s="72" t="s">
        <v>87</v>
      </c>
      <c r="BS50" s="72">
        <v>8.7190000000000004E-2</v>
      </c>
      <c r="BT50" s="72"/>
      <c r="BU50">
        <v>0.56859999999999999</v>
      </c>
      <c r="BV50">
        <v>1.2120000000000001E-2</v>
      </c>
    </row>
    <row r="51" spans="9:74" x14ac:dyDescent="0.3">
      <c r="I51" s="72" t="s">
        <v>88</v>
      </c>
      <c r="J51" s="72">
        <v>0.62880000000000003</v>
      </c>
      <c r="K51" s="72">
        <v>0.58650000000000002</v>
      </c>
      <c r="L51" s="72"/>
      <c r="M51" s="72">
        <v>0.25090000000000001</v>
      </c>
      <c r="V51" s="72" t="s">
        <v>88</v>
      </c>
      <c r="W51" s="72">
        <v>0.23369999999999999</v>
      </c>
      <c r="X51" s="72">
        <v>0.69140000000000001</v>
      </c>
      <c r="Y51" s="72"/>
      <c r="Z51" s="72">
        <v>0.21210000000000001</v>
      </c>
      <c r="AH51" s="72" t="s">
        <v>141</v>
      </c>
      <c r="AI51" s="72">
        <v>0.21290000000000001</v>
      </c>
      <c r="AJ51" s="72">
        <v>0.30819999999999997</v>
      </c>
      <c r="AK51" s="72"/>
      <c r="AL51" s="72">
        <v>1</v>
      </c>
      <c r="AT51" s="72" t="s">
        <v>141</v>
      </c>
      <c r="AU51" s="72">
        <v>0.56789999999999996</v>
      </c>
      <c r="AV51" s="72">
        <v>0.15329999999999999</v>
      </c>
      <c r="AW51" s="72"/>
      <c r="AX51" s="72">
        <v>0.86399999999999999</v>
      </c>
      <c r="BE51" s="72" t="s">
        <v>141</v>
      </c>
      <c r="BF51" s="72">
        <v>0.73409999999999997</v>
      </c>
      <c r="BG51" s="72">
        <v>4.1540000000000001E-2</v>
      </c>
      <c r="BH51" s="72"/>
      <c r="BI51" s="72">
        <v>8.9429999999999996E-2</v>
      </c>
      <c r="BR51" s="72" t="s">
        <v>88</v>
      </c>
      <c r="BS51" s="72">
        <v>0.25419999999999998</v>
      </c>
      <c r="BT51" s="72">
        <v>0.56859999999999999</v>
      </c>
      <c r="BV51">
        <v>5.2569999999999999E-2</v>
      </c>
    </row>
    <row r="52" spans="9:74" x14ac:dyDescent="0.3">
      <c r="I52" s="72" t="s">
        <v>2</v>
      </c>
      <c r="J52" s="72">
        <v>0.50619999999999998</v>
      </c>
      <c r="K52" s="72">
        <v>0.54559999999999997</v>
      </c>
      <c r="L52" s="72">
        <v>0.25090000000000001</v>
      </c>
      <c r="M52" s="72"/>
      <c r="V52" s="72" t="s">
        <v>2</v>
      </c>
      <c r="W52" s="72">
        <v>1.474E-2</v>
      </c>
      <c r="X52" s="72">
        <v>0.39489999999999997</v>
      </c>
      <c r="Y52" s="72">
        <v>0.21210000000000001</v>
      </c>
      <c r="Z52" s="72"/>
      <c r="AH52" s="72" t="s">
        <v>2</v>
      </c>
      <c r="AI52" s="72">
        <v>0.21290000000000001</v>
      </c>
      <c r="AJ52" s="72">
        <v>0.30819999999999997</v>
      </c>
      <c r="AK52" s="72">
        <v>1</v>
      </c>
      <c r="AL52" s="72"/>
      <c r="AT52" s="72" t="s">
        <v>2</v>
      </c>
      <c r="AU52" s="72">
        <v>0.68930000000000002</v>
      </c>
      <c r="AV52" s="72">
        <v>0.10979999999999999</v>
      </c>
      <c r="AW52" s="72">
        <v>0.86399999999999999</v>
      </c>
      <c r="AX52" s="72"/>
      <c r="BE52" s="72" t="s">
        <v>2</v>
      </c>
      <c r="BF52" s="72">
        <v>4.1540000000000001E-2</v>
      </c>
      <c r="BG52" s="72">
        <v>0.73409999999999997</v>
      </c>
      <c r="BH52" s="72">
        <v>8.9429999999999996E-2</v>
      </c>
      <c r="BI52" s="72"/>
      <c r="BR52" s="72" t="s">
        <v>2</v>
      </c>
      <c r="BS52" s="72">
        <v>0.42480000000000001</v>
      </c>
      <c r="BT52" s="72">
        <v>1.2120000000000001E-2</v>
      </c>
      <c r="BU52">
        <v>5.2569999999999999E-2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control</vt:lpstr>
      <vt:lpstr>paracetamol</vt:lpstr>
      <vt:lpstr>P + B</vt:lpstr>
      <vt:lpstr>B</vt:lpstr>
      <vt:lpstr>Summary</vt:lpstr>
      <vt:lpstr>AWDC 168</vt:lpstr>
      <vt:lpstr>Biodi. ix 168</vt:lpstr>
      <vt:lpstr>AWDC 216</vt:lpstr>
      <vt:lpstr>Biod.ix 216</vt:lpstr>
      <vt:lpstr>Normality 216</vt:lpstr>
      <vt:lpstr>ANOVA Ix 216</vt:lpstr>
      <vt:lpstr>ANOVA total AWCD 216</vt:lpstr>
      <vt:lpstr> ANOVAA C Sources 216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 Mierzejewska</dc:creator>
  <cp:lastModifiedBy>CHATHURIKA PRIYADARSHANI HULADDUWA MUDIYANSELAGE</cp:lastModifiedBy>
  <dcterms:created xsi:type="dcterms:W3CDTF">2019-08-07T10:28:19Z</dcterms:created>
  <dcterms:modified xsi:type="dcterms:W3CDTF">2024-10-13T14:35:22Z</dcterms:modified>
</cp:coreProperties>
</file>